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Decisions" sheetId="2" state="visible" r:id="rId2"/>
    <sheet xmlns:r="http://schemas.openxmlformats.org/officeDocument/2006/relationships" name="Calibration" sheetId="3" state="visible" r:id="rId3"/>
    <sheet xmlns:r="http://schemas.openxmlformats.org/officeDocument/2006/relationships" name="Examples" sheetId="4" state="visible" r:id="rId4"/>
  </sheets>
  <definedNames>
    <definedName name="_xlnm.Print_Area" localSheetId="0">'Overview'!$A$1:$H$34</definedName>
    <definedName name="_xlnm.Print_Titles" localSheetId="1">'Decisions'!$1:$5</definedName>
    <definedName name="_xlnm.Print_Area" localSheetId="1">'Decisions'!$A$1:$M$505</definedName>
    <definedName name="_xlnm.Print_Area" localSheetId="2">'Calibration'!$A$1:$G$60</definedName>
    <definedName name="_xlnm.Print_Titles" localSheetId="3">'Examples'!$1:$5</definedName>
    <definedName name="_xlnm.Print_Area" localSheetId="3">'Examples'!$A$1:$M$14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,##0.00;[Red](#,##0.00);0.00"/>
    <numFmt numFmtId="165" formatCode="0.0%;[Red](0.0%);0.0%"/>
    <numFmt numFmtId="166" formatCode="0.0000"/>
    <numFmt numFmtId="167" formatCode="yyyy-mm-dd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23"/>
    </font>
    <font>
      <name val="Calibri"/>
      <color rgb="005B6B60"/>
      <sz val="11"/>
    </font>
    <font>
      <name val="Calibri"/>
      <b val="1"/>
      <color rgb="0027643B"/>
      <sz val="11"/>
    </font>
    <font>
      <name val="Calibri"/>
      <b val="1"/>
      <color rgb="0024352C"/>
      <sz val="13"/>
    </font>
    <font>
      <name val="Calibri"/>
      <color rgb="0024352C"/>
      <sz val="12"/>
    </font>
    <font>
      <name val="Calibri"/>
      <color rgb="0024352C"/>
      <sz val="11"/>
    </font>
    <font>
      <name val="Calibri"/>
      <b val="1"/>
      <color rgb="0024352C"/>
      <sz val="14"/>
    </font>
    <font>
      <name val="Calibri"/>
      <color rgb="005B6B60"/>
      <sz val="10"/>
    </font>
    <font>
      <name val="Calibri"/>
      <b val="1"/>
      <color rgb="0027643B"/>
      <sz val="12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92321"/>
      </patternFill>
    </fill>
    <fill>
      <patternFill patternType="solid">
        <fgColor rgb="00F3F5F1"/>
      </patternFill>
    </fill>
    <fill>
      <patternFill patternType="solid">
        <fgColor rgb="00EAF5E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CE4DC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pivotButton="0" quotePrefix="0" xfId="0"/>
    <xf numFmtId="1" fontId="7" fillId="3" borderId="0" pivotButton="0" quotePrefix="0" xfId="0"/>
    <xf numFmtId="0" fontId="8" fillId="0" borderId="0" applyAlignment="1" pivotButton="0" quotePrefix="0" xfId="0">
      <alignment vertical="center" wrapText="1"/>
    </xf>
    <xf numFmtId="164" fontId="7" fillId="3" borderId="0" pivotButton="0" quotePrefix="0" xfId="0"/>
    <xf numFmtId="165" fontId="7" fillId="3" borderId="0" pivotButton="0" quotePrefix="0" xfId="0"/>
    <xf numFmtId="166" fontId="7" fillId="3" borderId="0" pivotButton="0" quotePrefix="0" xfId="0"/>
    <xf numFmtId="0" fontId="9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0" fillId="2" borderId="0" applyAlignment="1" pivotButton="0" quotePrefix="0" xfId="0">
      <alignment vertical="center" wrapText="1"/>
    </xf>
    <xf numFmtId="167" fontId="6" fillId="4" borderId="1" applyAlignment="1" applyProtection="1" pivotButton="0" quotePrefix="0" xfId="0">
      <alignment vertical="center"/>
      <protection locked="0" hidden="0"/>
    </xf>
    <xf numFmtId="0" fontId="6" fillId="4" borderId="1" applyAlignment="1" applyProtection="1" pivotButton="0" quotePrefix="0" xfId="0">
      <alignment vertical="center"/>
      <protection locked="0" hidden="0"/>
    </xf>
    <xf numFmtId="165" fontId="6" fillId="4" borderId="1" applyAlignment="1" applyProtection="1" pivotButton="0" quotePrefix="0" xfId="0">
      <alignment vertical="center"/>
      <protection locked="0" hidden="0"/>
    </xf>
    <xf numFmtId="164" fontId="6" fillId="4" borderId="1" applyAlignment="1" applyProtection="1" pivotButton="0" quotePrefix="0" xfId="0">
      <alignment vertical="center"/>
      <protection locked="0" hidden="0"/>
    </xf>
    <xf numFmtId="0" fontId="6" fillId="5" borderId="1" applyAlignment="1" pivotButton="0" quotePrefix="0" xfId="0">
      <alignment vertical="center"/>
    </xf>
    <xf numFmtId="164" fontId="6" fillId="5" borderId="1" applyAlignment="1" pivotButton="0" quotePrefix="0" xfId="0">
      <alignment vertical="center"/>
    </xf>
    <xf numFmtId="166" fontId="6" fillId="5" borderId="1" applyAlignment="1" pivotButton="0" quotePrefix="0" xfId="0">
      <alignment vertical="center"/>
    </xf>
    <xf numFmtId="165" fontId="0" fillId="3" borderId="0" pivotButton="0" quotePrefix="0" xfId="0"/>
    <xf numFmtId="1" fontId="6" fillId="3" borderId="0" pivotButton="0" quotePrefix="0" xfId="0"/>
    <xf numFmtId="165" fontId="6" fillId="3" borderId="0" pivotButton="0" quotePrefix="0" xfId="0"/>
    <xf numFmtId="168" fontId="6" fillId="3" borderId="0" pivotButton="0" quotePrefix="0" xfId="0"/>
    <xf numFmtId="166" fontId="6" fillId="3" borderId="0" pivotButton="0" quotePrefix="0" xfId="0"/>
    <xf numFmtId="0" fontId="6" fillId="0" borderId="0" pivotButton="0" quotePrefix="0" xfId="0"/>
    <xf numFmtId="165" fontId="0" fillId="5" borderId="0" pivotButton="0" quotePrefix="0" xfId="0"/>
    <xf numFmtId="1" fontId="6" fillId="5" borderId="0" pivotButton="0" quotePrefix="0" xfId="0"/>
    <xf numFmtId="165" fontId="6" fillId="5" borderId="0" pivotButton="0" quotePrefix="0" xfId="0"/>
    <xf numFmtId="168" fontId="6" fillId="5" borderId="0" pivotButton="0" quotePrefix="0" xfId="0"/>
    <xf numFmtId="166" fontId="6" fillId="5" borderId="0" pivotButton="0" quotePrefix="0" xfId="0"/>
  </cellXfs>
  <cellStyles count="1">
    <cellStyle name="Normal" xfId="0" builtinId="0" hidden="0"/>
  </cellStyles>
  <dxfs count="3">
    <dxf>
      <font>
        <color rgb="00A32A28"/>
      </font>
      <fill>
        <patternFill patternType="solid">
          <fgColor rgb="00FBEAE7"/>
        </patternFill>
      </fill>
    </dxf>
    <dxf>
      <font>
        <color rgb="0027643B"/>
      </font>
      <fill>
        <patternFill patternType="solid">
          <fgColor rgb="00EAF5EC"/>
        </patternFill>
      </fill>
    </dxf>
    <dxf>
      <fill>
        <patternFill patternType="solid">
          <fgColor rgb="00FFF0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Forecast vs observed frequency</a:t>
            </a:r>
          </a:p>
        </rich>
      </tx>
    </title>
    <plotArea>
      <scatterChart>
        <ser>
          <idx val="0"/>
          <order val="0"/>
          <tx>
            <v>Equal forecast and observed</v>
          </tx>
          <spPr>
            <a:ln xmlns:a="http://schemas.openxmlformats.org/drawingml/2006/main">
              <a:solidFill>
                <a:srgbClr val="9AA79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'Calibration'!$J$6:$J$7</f>
            </numRef>
          </xVal>
          <yVal>
            <numRef>
              <f>'Calibration'!$K$6:$K$7</f>
            </numRef>
          </yVal>
        </ser>
        <ser>
          <idx val="1"/>
          <order val="1"/>
          <tx>
            <v>Your forecast bands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428555"/>
              </a:solidFill>
              <a:ln xmlns:a="http://schemas.openxmlformats.org/drawingml/2006/main">
                <a:solidFill>
                  <a:srgbClr val="428555"/>
                </a:solidFill>
                <a:prstDash val="solid"/>
              </a:ln>
            </spPr>
          </marker>
          <xVal>
            <numRef>
              <f>'Calibration'!$H$6:$H$15</f>
            </numRef>
          </xVal>
          <yVal>
            <numRef>
              <f>'Calibration'!$I$6:$I$15</f>
            </numRef>
          </yVal>
        </ser>
        <axId val="10"/>
        <axId val="20"/>
      </scatterChart>
      <valAx>
        <axId val="1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Mean forecast probability</a:t>
                </a:r>
              </a:p>
            </rich>
          </tx>
        </title>
        <numFmt formatCode="0%" sourceLinked="0"/>
        <majorTickMark val="none"/>
        <minorTickMark val="none"/>
        <crossAx val="20"/>
        <majorUnit val="0.2"/>
      </valAx>
      <valAx>
        <axId val="2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Observed win frequency</a:t>
                </a:r>
              </a:p>
            </rich>
          </tx>
        </title>
        <numFmt formatCode="0%" sourceLinked="0"/>
        <majorTickMark val="none"/>
        <minorTickMark val="none"/>
        <crossAx val="10"/>
        <majorUnit val="0.2"/>
      </valAx>
    </plotArea>
    <legend>
      <legendPos val="r"/>
    </legend>
    <plotVisOnly val="0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Scored forecasts per band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'Calibration'!C5</f>
            </strRef>
          </tx>
          <spPr>
            <a:solidFill xmlns:a="http://schemas.openxmlformats.org/drawingml/2006/main">
              <a:srgbClr val="9DCCAA"/>
            </a:solidFill>
            <a:ln xmlns:a="http://schemas.openxmlformats.org/drawingml/2006/main">
              <a:prstDash val="solid"/>
            </a:ln>
          </spPr>
          <cat>
            <numRef>
              <f>'Calibration'!$A$6:$A$15</f>
            </numRef>
          </cat>
          <val>
            <numRef>
              <f>'Calibration'!$C$6:$C$15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Band lower bound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APBFF</author>
  </authors>
  <commentList>
    <comment ref="D5" authorId="0" shapeId="0">
      <text>
        <t>Record the forecast before knowing the outcome. Enter 0.8 or 80%, not 80.</t>
      </text>
    </comment>
    <comment ref="E5" authorId="0" shapeId="0">
      <text>
        <t>Gross decimal return includes returned stake. A 10 stake returning 12 on a win has a decimal gross return of 1.20.</t>
      </text>
    </comment>
    <comment ref="L5" authorId="0" shapeId="0">
      <text>
        <t>Squared probability error: (forecast probability − outcome)^2, where Win=1 and Loss=0. Lower is better. This score also reflects discrimination; it is not a pure calibration measure.</t>
      </text>
    </comment>
  </commentList>
</comments>
</file>

<file path=xl/comments/comment2.xml><?xml version="1.0" encoding="utf-8"?>
<comments xmlns="http://schemas.openxmlformats.org/spreadsheetml/2006/main">
  <authors>
    <author>APBFF</author>
  </authors>
  <commentList>
    <comment ref="D5" authorId="0" shapeId="0">
      <text>
        <t>Record the forecast before knowing the outcome. Enter 0.8 or 80%, not 80.</t>
      </text>
    </comment>
    <comment ref="E5" authorId="0" shapeId="0">
      <text>
        <t>Gross decimal return includes returned stake. A 10 stake returning 12 on a win has a decimal gross return of 1.20.</t>
      </text>
    </comment>
    <comment ref="L5" authorId="0" shapeId="0">
      <text>
        <t>Squared probability error: (forecast probability − outcome)^2, where Win=1 and Loss=0. Lower is better. This score also reflects discrimination; it is not a pure calibration measure.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756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39</row>
      <rowOff>0</rowOff>
    </from>
    <ext cx="75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DecisionsLog" displayName="DecisionsLog" ref="A5:M505" headerRowCount="1">
  <autoFilter ref="A5:M505"/>
  <tableColumns count="13">
    <tableColumn id="1" name="Date"/>
    <tableColumn id="2" name="Event / decision"/>
    <tableColumn id="3" name="Instrument"/>
    <tableColumn id="4" name="Forecast probability"/>
    <tableColumn id="5" name="Decimal gross return"/>
    <tableColumn id="6" name="Stake"/>
    <tableColumn id="7" name="Other costs"/>
    <tableColumn id="8" name="Outcome"/>
    <tableColumn id="9" name="Row status"/>
    <tableColumn id="10" name="Expected net"/>
    <tableColumn id="11" name="Realized net"/>
    <tableColumn id="12" name="Brier score"/>
    <tableColumn id="13" name="Review notes"/>
  </tableColumns>
  <tableStyleInfo name="TableStyleMedium4" showRowStripes="0" showColumnStripes="0"/>
</table>
</file>

<file path=xl/tables/table2.xml><?xml version="1.0" encoding="utf-8"?>
<table xmlns="http://schemas.openxmlformats.org/spreadsheetml/2006/main" id="2" name="WorkedExamples" displayName="WorkedExamples" ref="A5:M9" headerRowCount="1">
  <autoFilter ref="A5:M9"/>
  <tableColumns count="13">
    <tableColumn id="1" name="Date"/>
    <tableColumn id="2" name="Event / decision"/>
    <tableColumn id="3" name="Instrument"/>
    <tableColumn id="4" name="Forecast probability"/>
    <tableColumn id="5" name="Decimal gross return"/>
    <tableColumn id="6" name="Stake"/>
    <tableColumn id="7" name="Other costs"/>
    <tableColumn id="8" name="Outcome"/>
    <tableColumn id="9" name="Row status"/>
    <tableColumn id="10" name="Expected net"/>
    <tableColumn id="11" name="Realized net"/>
    <tableColumn id="12" name="Brier score"/>
    <tableColumn id="13" name="Review notes"/>
  </tableColumns>
  <tableStyleInfo name="TableStyleMedium4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cisions'!A1" TargetMode="External" Id="rId1"/><Relationship Type="http://schemas.openxmlformats.org/officeDocument/2006/relationships/hyperlink" Target="#'Calibration'!A1" TargetMode="External" Id="rId2"/><Relationship Type="http://schemas.openxmlformats.org/officeDocument/2006/relationships/hyperlink" Target="#'Examples'!A1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009DCCAA"/>
    <outlinePr summaryBelow="1" summaryRight="0"/>
    <pageSetUpPr fitToPage="1"/>
  </sheetPr>
  <dimension ref="A1:H34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5" customWidth="1" min="5" max="5"/>
    <col width="15" customWidth="1" min="6" max="6"/>
    <col width="23" customWidth="1" min="7" max="7"/>
    <col width="23" customWidth="1" min="8" max="8"/>
  </cols>
  <sheetData>
    <row r="1" ht="25" customHeight="1">
      <c r="A1" s="1" t="inlineStr">
        <is>
          <t>APBFF  /  OVERVIEW</t>
        </is>
      </c>
    </row>
    <row r="2" ht="20" customHeight="1"/>
    <row r="3" ht="34" customHeight="1">
      <c r="A3" s="2" t="inlineStr">
        <is>
          <t>A working record of forecasts and cashflows. Start in Decisions; the summaries below use your entries only. Examples are separate.</t>
        </is>
      </c>
    </row>
    <row r="5" ht="30" customHeight="1">
      <c r="A5" s="3" t="inlineStr">
        <is>
          <t>01  Open decision log →</t>
        </is>
      </c>
      <c r="D5" s="3" t="inlineStr">
        <is>
          <t>02  View calibration →</t>
        </is>
      </c>
      <c r="G5" s="3" t="inlineStr">
        <is>
          <t>03  Worked examples →</t>
        </is>
      </c>
    </row>
    <row r="7">
      <c r="A7" s="4" t="inlineStr">
        <is>
          <t>YOUR RECORD</t>
        </is>
      </c>
    </row>
    <row r="9" ht="31" customHeight="1">
      <c r="A9" s="5" t="inlineStr">
        <is>
          <t>Settled decisions</t>
        </is>
      </c>
      <c r="E9" s="6">
        <f>COUNTIF(Decisions!$I$6:$I$505,"Settled")</f>
        <v>0</v>
      </c>
      <c r="G9" s="7" t="inlineStr">
        <is>
          <t>Complete price inputs and a Win or Loss outcome.</t>
        </is>
      </c>
    </row>
    <row r="10" ht="31" customHeight="1">
      <c r="A10" s="5" t="inlineStr">
        <is>
          <t>Open decisions</t>
        </is>
      </c>
      <c r="E10" s="6">
        <f>COUNTIF(Decisions!$I$6:$I$505,"Open")</f>
        <v>0</v>
      </c>
      <c r="G10" s="7" t="inlineStr">
        <is>
          <t>Complete price inputs, with the outcome still blank.</t>
        </is>
      </c>
    </row>
    <row r="11" ht="31" customHeight="1">
      <c r="A11" s="5" t="inlineStr">
        <is>
          <t>Open stakes + other costs</t>
        </is>
      </c>
      <c r="E11" s="8">
        <f>SUMIF(Decisions!$I$6:$I$505,"Open",Decisions!$F$6:$F$505)+SUMIF(Decisions!$I$6:$I$505,"Open",Decisions!$G$6:$G$505)</f>
        <v>0</v>
      </c>
      <c r="G11" s="7" t="inlineStr">
        <is>
          <t>Cost of open entries; not a model of settlement time.</t>
        </is>
      </c>
    </row>
    <row r="12" ht="31" customHeight="1">
      <c r="A12" s="5" t="inlineStr">
        <is>
          <t>Realized net return</t>
        </is>
      </c>
      <c r="E12" s="8">
        <f>SUM(Decisions!$K$6:$K$505)</f>
        <v>0</v>
      </c>
      <c r="G12" s="7" t="inlineStr">
        <is>
          <t>Gross payouts less stake and other costs, on settled rows.</t>
        </is>
      </c>
    </row>
    <row r="13" ht="31" customHeight="1">
      <c r="A13" s="5" t="inlineStr">
        <is>
          <t>Settled stakes + other costs</t>
        </is>
      </c>
      <c r="E13" s="8">
        <f>SUMIF(Decisions!$I$6:$I$505,"Settled",Decisions!$F$6:$F$505)+SUMIF(Decisions!$I$6:$I$505,"Settled",Decisions!$G$6:$G$505)</f>
        <v>0</v>
      </c>
      <c r="G13" s="7" t="inlineStr">
        <is>
          <t>The cost denominator for realized return on cost.</t>
        </is>
      </c>
    </row>
    <row r="14" ht="31" customHeight="1">
      <c r="A14" s="5" t="inlineStr">
        <is>
          <t>Realized return on cost</t>
        </is>
      </c>
      <c r="E14" s="9" t="str">
        <f>IFERROR(E12/E13,"")</f>
        <v/>
      </c>
      <c r="G14" s="7" t="inlineStr">
        <is>
          <t>Realized net return divided by settled stakes and costs.</t>
        </is>
      </c>
    </row>
    <row r="15" ht="31" customHeight="1">
      <c r="A15" s="5" t="inlineStr">
        <is>
          <t>Scored forecasts</t>
        </is>
      </c>
      <c r="E15" s="6">
        <f>SUM(Decisions!$N$6:$N$505)</f>
        <v>0</v>
      </c>
      <c r="G15" s="7" t="inlineStr">
        <is>
          <t>Valid probability and Win/Loss; costs can be incomplete.</t>
        </is>
      </c>
    </row>
    <row r="16" ht="31" customHeight="1">
      <c r="A16" s="5" t="inlineStr">
        <is>
          <t>Mean Brier score</t>
        </is>
      </c>
      <c r="E16" s="10" t="str">
        <f>IFERROR(AVERAGEIF(Decisions!$N$6:$N$505,1,Decisions!$L$6:$L$505),"")</f>
        <v/>
      </c>
      <c r="G16" s="7" t="inlineStr">
        <is>
          <t>Mean squared probability error. Lower is better.</t>
        </is>
      </c>
    </row>
    <row r="17" ht="31" customHeight="1">
      <c r="A17" s="5" t="inlineStr">
        <is>
          <t>Mean forecast probability</t>
        </is>
      </c>
      <c r="E17" s="9" t="str">
        <f>IFERROR(AVERAGEIF(Decisions!$N$6:$N$505,1,Decisions!$D$6:$D$505),"")</f>
        <v/>
      </c>
      <c r="G17" s="7" t="inlineStr">
        <is>
          <t>The average prediction among scored forecasts.</t>
        </is>
      </c>
    </row>
    <row r="18" ht="31" customHeight="1">
      <c r="A18" s="5" t="inlineStr">
        <is>
          <t>Observed win frequency</t>
        </is>
      </c>
      <c r="E18" s="9" t="str">
        <f>IFERROR(COUNTIFS(Decisions!$N$6:$N$505,1,Decisions!$H$6:$H$505,"Win")/E15,"")</f>
        <v/>
      </c>
      <c r="G18" s="7" t="inlineStr">
        <is>
          <t>Wins divided by scored forecasts.</t>
        </is>
      </c>
    </row>
    <row r="19" ht="31" customHeight="1">
      <c r="A19" s="5" t="inlineStr">
        <is>
          <t>Modeled net on settled rows</t>
        </is>
      </c>
      <c r="E19" s="8">
        <f>SUMIF(Decisions!$I$6:$I$505,"Settled",Decisions!$J$6:$J$505)</f>
        <v>0</v>
      </c>
      <c r="G19" s="7" t="inlineStr">
        <is>
          <t>Expected net for the same settled rows as realized net.</t>
        </is>
      </c>
    </row>
    <row r="22" ht="34" customHeight="1">
      <c r="A22" s="11" t="inlineStr">
        <is>
          <t>HOW TO USE THE WORKBOOK</t>
        </is>
      </c>
    </row>
    <row r="23" ht="34" customHeight="1">
      <c r="A23" s="12" t="inlineStr">
        <is>
          <t>1. Add one decision per row in Decisions. The green cells accept entries; calculation cells are protected from accidental edits.</t>
        </is>
      </c>
    </row>
    <row r="24" ht="34" customHeight="1">
      <c r="A24" s="12" t="inlineStr">
        <is>
          <t>2. Record probability before the outcome: enter 80% or 0.8. Enter gross decimal return including returned stake. Enter 0 for no extra costs.</t>
        </is>
      </c>
    </row>
    <row r="25" ht="34" customHeight="1">
      <c r="A25" s="12" t="inlineStr">
        <is>
          <t>3. Choose Win or Loss only when settled. Blank is pending. Dates, event names, instruments and notes help identify each decision.</t>
        </is>
      </c>
    </row>
    <row r="26" ht="34" customHeight="1">
      <c r="A26" s="12" t="inlineStr">
        <is>
          <t>4. Compare forecasts with observed frequencies in Calibration. Each band shows its sample count; small groups are unstable.</t>
        </is>
      </c>
    </row>
    <row r="27" ht="34" customHeight="1">
      <c r="A27" s="11" t="inlineStr">
        <is>
          <t>ASSUMPTIONS AND INTERPRETATION</t>
        </is>
      </c>
    </row>
    <row r="28" ht="34" customHeight="1">
      <c r="A28" s="12" t="inlineStr">
        <is>
          <t>Use one currency per workbook. The payout model has two outcomes: a fixed gross return on a win and zero on a loss. Fees are counted once.</t>
        </is>
      </c>
    </row>
    <row r="29" ht="34" customHeight="1">
      <c r="A29" s="12" t="inlineStr">
        <is>
          <t>Do not enter refunds, voids, partial returns or shared prizes as ordinary Win/Loss rows. Their cashflows need a different model.</t>
        </is>
      </c>
    </row>
    <row r="30" ht="34" customHeight="1">
      <c r="A30" s="12" t="inlineStr">
        <is>
          <t>A stake is an amount you choose. The workbook does not recommend a stake size or establish the accuracy of a forecast.</t>
        </is>
      </c>
    </row>
    <row r="31" ht="34" customHeight="1">
      <c r="A31" s="12" t="inlineStr">
        <is>
          <t>Brier score measures overall probability error, not calibration alone. Matching an overall win frequency also does not establish calibration.</t>
        </is>
      </c>
    </row>
    <row r="32" ht="34" customHeight="1">
      <c r="A32" s="12" t="inlineStr">
        <is>
          <t>Calibration includes valid probability/outcome pairs even when cost fields are missing. Cashflow summaries require all four price inputs.</t>
        </is>
      </c>
    </row>
    <row r="33" ht="34" customHeight="1">
      <c r="A33" s="12" t="inlineStr">
        <is>
          <t>500 decision rows are prepared. To change formulas or extend the log, use Review → Unprotect Sheet; no password is set. Extend summary ranges too.</t>
        </is>
      </c>
    </row>
    <row r="34" ht="34" customHeight="1">
      <c r="A34" s="12" t="inlineStr">
        <is>
          <t>Open in Excel or another XLSX-compatible spreadsheet and allow automatic calculation. Separate Examples never contribute to your summaries.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49">
    <mergeCell ref="E12:F12"/>
    <mergeCell ref="A17:D17"/>
    <mergeCell ref="G12:H12"/>
    <mergeCell ref="A30:H30"/>
    <mergeCell ref="A24:H24"/>
    <mergeCell ref="G11:H11"/>
    <mergeCell ref="E14:F14"/>
    <mergeCell ref="A19:D19"/>
    <mergeCell ref="A10:D10"/>
    <mergeCell ref="E17:F17"/>
    <mergeCell ref="G17:H17"/>
    <mergeCell ref="A13:D13"/>
    <mergeCell ref="A9:D9"/>
    <mergeCell ref="A7:H7"/>
    <mergeCell ref="E10:F10"/>
    <mergeCell ref="A25:H25"/>
    <mergeCell ref="G10:H10"/>
    <mergeCell ref="E19:F19"/>
    <mergeCell ref="G19:H19"/>
    <mergeCell ref="A15:D15"/>
    <mergeCell ref="E13:F13"/>
    <mergeCell ref="G13:H13"/>
    <mergeCell ref="A11:D11"/>
    <mergeCell ref="G18:H18"/>
    <mergeCell ref="E9:F9"/>
    <mergeCell ref="A27:H27"/>
    <mergeCell ref="A3:H3"/>
    <mergeCell ref="A26:H26"/>
    <mergeCell ref="E15:F15"/>
    <mergeCell ref="G15:H15"/>
    <mergeCell ref="E11:F11"/>
    <mergeCell ref="A33:H33"/>
    <mergeCell ref="G14:H14"/>
    <mergeCell ref="A16:D16"/>
    <mergeCell ref="A23:H23"/>
    <mergeCell ref="A1:H2"/>
    <mergeCell ref="A32:H32"/>
    <mergeCell ref="A22:H22"/>
    <mergeCell ref="A18:D18"/>
    <mergeCell ref="E16:F16"/>
    <mergeCell ref="A29:H29"/>
    <mergeCell ref="G16:H16"/>
    <mergeCell ref="A12:D12"/>
    <mergeCell ref="A28:H28"/>
    <mergeCell ref="G9:H9"/>
    <mergeCell ref="E18:F18"/>
    <mergeCell ref="A31:H31"/>
    <mergeCell ref="A14:D14"/>
    <mergeCell ref="A34:H34"/>
  </mergeCells>
  <hyperlinks>
    <hyperlink ref="A5" ns1:id="rId1"/>
    <hyperlink ref="D5" ns1:id="rId2"/>
    <hyperlink ref="G5" ns1:id="rId3"/>
  </hyperlinks>
  <pageMargins left="0.75" right="0.75" top="1" bottom="1" header="0.5" footer="0.5"/>
  <pageSetup orientation="landscape" paperSize="9" fitToHeight="0" fitToWidth="1"/>
  <headerFooter>
    <oddHeader/>
    <oddFooter>&amp;CAPBFF  |  apbff.com&amp;RPage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009DCCAA"/>
    <outlinePr summaryBelow="1" summaryRight="0"/>
    <pageSetUpPr fitToPage="1"/>
  </sheetPr>
  <dimension ref="A1:O505"/>
  <sheetViews>
    <sheetView showGridLines="0" zoomScale="85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4" customWidth="1" min="4" max="4"/>
    <col width="15" customWidth="1" min="5" max="5"/>
    <col width="13" customWidth="1" min="6" max="6"/>
    <col width="13" customWidth="1" min="7" max="7"/>
    <col width="12" customWidth="1" min="8" max="8"/>
    <col width="17" customWidth="1" min="9" max="9"/>
    <col width="15" customWidth="1" min="10" max="10"/>
    <col width="15" customWidth="1" min="11" max="11"/>
    <col width="13" customWidth="1" min="12" max="12"/>
    <col width="35" customWidth="1" min="13" max="13"/>
    <col hidden="1" width="12" customWidth="1" min="14" max="14"/>
    <col hidden="1" width="12" customWidth="1" min="15" max="15"/>
  </cols>
  <sheetData>
    <row r="1" ht="25" customHeight="1">
      <c r="A1" s="1" t="inlineStr">
        <is>
          <t>APBFF  /  DECISIONS</t>
        </is>
      </c>
    </row>
    <row r="2" ht="20" customHeight="1"/>
    <row r="3" ht="34" customHeight="1">
      <c r="A3" s="2" t="inlineStr">
        <is>
          <t>Green cells: your entries. White calculation columns update automatically. Leave outcomes blank until settled. One currency per workbook.</t>
        </is>
      </c>
    </row>
    <row r="5" ht="33" customHeight="1">
      <c r="A5" s="13" t="inlineStr">
        <is>
          <t>Date</t>
        </is>
      </c>
      <c r="B5" s="13" t="inlineStr">
        <is>
          <t>Event / decision</t>
        </is>
      </c>
      <c r="C5" s="13" t="inlineStr">
        <is>
          <t>Instrument</t>
        </is>
      </c>
      <c r="D5" s="13" t="inlineStr">
        <is>
          <t>Forecast probability</t>
        </is>
      </c>
      <c r="E5" s="13" t="inlineStr">
        <is>
          <t>Decimal gross return</t>
        </is>
      </c>
      <c r="F5" s="13" t="inlineStr">
        <is>
          <t>Stake</t>
        </is>
      </c>
      <c r="G5" s="13" t="inlineStr">
        <is>
          <t>Other costs</t>
        </is>
      </c>
      <c r="H5" s="13" t="inlineStr">
        <is>
          <t>Outcome</t>
        </is>
      </c>
      <c r="I5" s="13" t="inlineStr">
        <is>
          <t>Row status</t>
        </is>
      </c>
      <c r="J5" s="13" t="inlineStr">
        <is>
          <t>Expected net</t>
        </is>
      </c>
      <c r="K5" s="13" t="inlineStr">
        <is>
          <t>Realized net</t>
        </is>
      </c>
      <c r="L5" s="13" t="inlineStr">
        <is>
          <t>Brier score</t>
        </is>
      </c>
      <c r="M5" s="13" t="inlineStr">
        <is>
          <t>Review notes</t>
        </is>
      </c>
      <c r="N5" s="13" t="inlineStr">
        <is>
          <t>Scored forecast</t>
        </is>
      </c>
      <c r="O5" s="13" t="inlineStr">
        <is>
          <t>Valid price inputs</t>
        </is>
      </c>
    </row>
    <row r="6" ht="23" customHeight="1">
      <c r="A6" s="14" t="n"/>
      <c r="B6" s="15" t="n"/>
      <c r="C6" s="15" t="n"/>
      <c r="D6" s="16" t="n"/>
      <c r="E6" s="17" t="n"/>
      <c r="F6" s="17" t="n"/>
      <c r="G6" s="17" t="n"/>
      <c r="H6" s="15" t="n"/>
      <c r="I6" s="18" t="str">
        <f>IF(COUNTA(A6:H6,M6)=0,"",IF(O6=1,IF(H6="","Open",IF(OR(H6="Win",H6="Loss"),"Settled","Check outcome")),IF(COUNT(D6:G6)&lt;4,"Incomplete","Check inputs")))</f>
        <v/>
      </c>
      <c r="J6" s="19" t="str">
        <f>IF(O6=1,D6*E6*F6-F6-G6,"")</f>
        <v/>
      </c>
      <c r="K6" s="19" t="str">
        <f>IF(AND(O6=1,OR(H6="Win",H6="Loss")),IF(H6="Win",E6*F6,0)-F6-G6,"")</f>
        <v/>
      </c>
      <c r="L6" s="20" t="str">
        <f>IF(N6=1,(D6-IF(H6="Win",1,0))^2,"")</f>
        <v/>
      </c>
      <c r="M6" s="15" t="n"/>
      <c r="N6" s="18">
        <f>IF(AND(COUNT(D6)=1,D6&gt;=0,D6&lt;=1,OR(H6="Win",H6="Loss")),1,0)</f>
        <v>0</v>
      </c>
      <c r="O6" s="18">
        <f>IF(AND(COUNT(D6:G6)=4,D6&gt;=0,D6&lt;=1,E6&gt;=1,F6&gt;0,G6&gt;=0),1,0)</f>
        <v>0</v>
      </c>
    </row>
    <row r="7" ht="23" customHeight="1">
      <c r="A7" s="14" t="n"/>
      <c r="B7" s="15" t="n"/>
      <c r="C7" s="15" t="n"/>
      <c r="D7" s="16" t="n"/>
      <c r="E7" s="17" t="n"/>
      <c r="F7" s="17" t="n"/>
      <c r="G7" s="17" t="n"/>
      <c r="H7" s="15" t="n"/>
      <c r="I7" s="18" t="str">
        <f>IF(COUNTA(A7:H7,M7)=0,"",IF(O7=1,IF(H7="","Open",IF(OR(H7="Win",H7="Loss"),"Settled","Check outcome")),IF(COUNT(D7:G7)&lt;4,"Incomplete","Check inputs")))</f>
        <v/>
      </c>
      <c r="J7" s="19" t="str">
        <f>IF(O7=1,D7*E7*F7-F7-G7,"")</f>
        <v/>
      </c>
      <c r="K7" s="19" t="str">
        <f>IF(AND(O7=1,OR(H7="Win",H7="Loss")),IF(H7="Win",E7*F7,0)-F7-G7,"")</f>
        <v/>
      </c>
      <c r="L7" s="20" t="str">
        <f>IF(N7=1,(D7-IF(H7="Win",1,0))^2,"")</f>
        <v/>
      </c>
      <c r="M7" s="15" t="n"/>
      <c r="N7" s="18">
        <f>IF(AND(COUNT(D7)=1,D7&gt;=0,D7&lt;=1,OR(H7="Win",H7="Loss")),1,0)</f>
        <v>0</v>
      </c>
      <c r="O7" s="18">
        <f>IF(AND(COUNT(D7:G7)=4,D7&gt;=0,D7&lt;=1,E7&gt;=1,F7&gt;0,G7&gt;=0),1,0)</f>
        <v>0</v>
      </c>
    </row>
    <row r="8" ht="23" customHeight="1">
      <c r="A8" s="14" t="n"/>
      <c r="B8" s="15" t="n"/>
      <c r="C8" s="15" t="n"/>
      <c r="D8" s="16" t="n"/>
      <c r="E8" s="17" t="n"/>
      <c r="F8" s="17" t="n"/>
      <c r="G8" s="17" t="n"/>
      <c r="H8" s="15" t="n"/>
      <c r="I8" s="18" t="str">
        <f>IF(COUNTA(A8:H8,M8)=0,"",IF(O8=1,IF(H8="","Open",IF(OR(H8="Win",H8="Loss"),"Settled","Check outcome")),IF(COUNT(D8:G8)&lt;4,"Incomplete","Check inputs")))</f>
        <v/>
      </c>
      <c r="J8" s="19" t="str">
        <f>IF(O8=1,D8*E8*F8-F8-G8,"")</f>
        <v/>
      </c>
      <c r="K8" s="19" t="str">
        <f>IF(AND(O8=1,OR(H8="Win",H8="Loss")),IF(H8="Win",E8*F8,0)-F8-G8,"")</f>
        <v/>
      </c>
      <c r="L8" s="20" t="str">
        <f>IF(N8=1,(D8-IF(H8="Win",1,0))^2,"")</f>
        <v/>
      </c>
      <c r="M8" s="15" t="n"/>
      <c r="N8" s="18">
        <f>IF(AND(COUNT(D8)=1,D8&gt;=0,D8&lt;=1,OR(H8="Win",H8="Loss")),1,0)</f>
        <v>0</v>
      </c>
      <c r="O8" s="18">
        <f>IF(AND(COUNT(D8:G8)=4,D8&gt;=0,D8&lt;=1,E8&gt;=1,F8&gt;0,G8&gt;=0),1,0)</f>
        <v>0</v>
      </c>
    </row>
    <row r="9" ht="23" customHeight="1">
      <c r="A9" s="14" t="n"/>
      <c r="B9" s="15" t="n"/>
      <c r="C9" s="15" t="n"/>
      <c r="D9" s="16" t="n"/>
      <c r="E9" s="17" t="n"/>
      <c r="F9" s="17" t="n"/>
      <c r="G9" s="17" t="n"/>
      <c r="H9" s="15" t="n"/>
      <c r="I9" s="18" t="str">
        <f>IF(COUNTA(A9:H9,M9)=0,"",IF(O9=1,IF(H9="","Open",IF(OR(H9="Win",H9="Loss"),"Settled","Check outcome")),IF(COUNT(D9:G9)&lt;4,"Incomplete","Check inputs")))</f>
        <v/>
      </c>
      <c r="J9" s="19" t="str">
        <f>IF(O9=1,D9*E9*F9-F9-G9,"")</f>
        <v/>
      </c>
      <c r="K9" s="19" t="str">
        <f>IF(AND(O9=1,OR(H9="Win",H9="Loss")),IF(H9="Win",E9*F9,0)-F9-G9,"")</f>
        <v/>
      </c>
      <c r="L9" s="20" t="str">
        <f>IF(N9=1,(D9-IF(H9="Win",1,0))^2,"")</f>
        <v/>
      </c>
      <c r="M9" s="15" t="n"/>
      <c r="N9" s="18">
        <f>IF(AND(COUNT(D9)=1,D9&gt;=0,D9&lt;=1,OR(H9="Win",H9="Loss")),1,0)</f>
        <v>0</v>
      </c>
      <c r="O9" s="18">
        <f>IF(AND(COUNT(D9:G9)=4,D9&gt;=0,D9&lt;=1,E9&gt;=1,F9&gt;0,G9&gt;=0),1,0)</f>
        <v>0</v>
      </c>
    </row>
    <row r="10" ht="23" customHeight="1">
      <c r="A10" s="14" t="n"/>
      <c r="B10" s="15" t="n"/>
      <c r="C10" s="15" t="n"/>
      <c r="D10" s="16" t="n"/>
      <c r="E10" s="17" t="n"/>
      <c r="F10" s="17" t="n"/>
      <c r="G10" s="17" t="n"/>
      <c r="H10" s="15" t="n"/>
      <c r="I10" s="18" t="str">
        <f>IF(COUNTA(A10:H10,M10)=0,"",IF(O10=1,IF(H10="","Open",IF(OR(H10="Win",H10="Loss"),"Settled","Check outcome")),IF(COUNT(D10:G10)&lt;4,"Incomplete","Check inputs")))</f>
        <v/>
      </c>
      <c r="J10" s="19" t="str">
        <f>IF(O10=1,D10*E10*F10-F10-G10,"")</f>
        <v/>
      </c>
      <c r="K10" s="19" t="str">
        <f>IF(AND(O10=1,OR(H10="Win",H10="Loss")),IF(H10="Win",E10*F10,0)-F10-G10,"")</f>
        <v/>
      </c>
      <c r="L10" s="20" t="str">
        <f>IF(N10=1,(D10-IF(H10="Win",1,0))^2,"")</f>
        <v/>
      </c>
      <c r="M10" s="15" t="n"/>
      <c r="N10" s="18">
        <f>IF(AND(COUNT(D10)=1,D10&gt;=0,D10&lt;=1,OR(H10="Win",H10="Loss")),1,0)</f>
        <v>0</v>
      </c>
      <c r="O10" s="18">
        <f>IF(AND(COUNT(D10:G10)=4,D10&gt;=0,D10&lt;=1,E10&gt;=1,F10&gt;0,G10&gt;=0),1,0)</f>
        <v>0</v>
      </c>
    </row>
    <row r="11" ht="23" customHeight="1">
      <c r="A11" s="14" t="n"/>
      <c r="B11" s="15" t="n"/>
      <c r="C11" s="15" t="n"/>
      <c r="D11" s="16" t="n"/>
      <c r="E11" s="17" t="n"/>
      <c r="F11" s="17" t="n"/>
      <c r="G11" s="17" t="n"/>
      <c r="H11" s="15" t="n"/>
      <c r="I11" s="18" t="str">
        <f>IF(COUNTA(A11:H11,M11)=0,"",IF(O11=1,IF(H11="","Open",IF(OR(H11="Win",H11="Loss"),"Settled","Check outcome")),IF(COUNT(D11:G11)&lt;4,"Incomplete","Check inputs")))</f>
        <v/>
      </c>
      <c r="J11" s="19" t="str">
        <f>IF(O11=1,D11*E11*F11-F11-G11,"")</f>
        <v/>
      </c>
      <c r="K11" s="19" t="str">
        <f>IF(AND(O11=1,OR(H11="Win",H11="Loss")),IF(H11="Win",E11*F11,0)-F11-G11,"")</f>
        <v/>
      </c>
      <c r="L11" s="20" t="str">
        <f>IF(N11=1,(D11-IF(H11="Win",1,0))^2,"")</f>
        <v/>
      </c>
      <c r="M11" s="15" t="n"/>
      <c r="N11" s="18">
        <f>IF(AND(COUNT(D11)=1,D11&gt;=0,D11&lt;=1,OR(H11="Win",H11="Loss")),1,0)</f>
        <v>0</v>
      </c>
      <c r="O11" s="18">
        <f>IF(AND(COUNT(D11:G11)=4,D11&gt;=0,D11&lt;=1,E11&gt;=1,F11&gt;0,G11&gt;=0),1,0)</f>
        <v>0</v>
      </c>
    </row>
    <row r="12" ht="23" customHeight="1">
      <c r="A12" s="14" t="n"/>
      <c r="B12" s="15" t="n"/>
      <c r="C12" s="15" t="n"/>
      <c r="D12" s="16" t="n"/>
      <c r="E12" s="17" t="n"/>
      <c r="F12" s="17" t="n"/>
      <c r="G12" s="17" t="n"/>
      <c r="H12" s="15" t="n"/>
      <c r="I12" s="18" t="str">
        <f>IF(COUNTA(A12:H12,M12)=0,"",IF(O12=1,IF(H12="","Open",IF(OR(H12="Win",H12="Loss"),"Settled","Check outcome")),IF(COUNT(D12:G12)&lt;4,"Incomplete","Check inputs")))</f>
        <v/>
      </c>
      <c r="J12" s="19" t="str">
        <f>IF(O12=1,D12*E12*F12-F12-G12,"")</f>
        <v/>
      </c>
      <c r="K12" s="19" t="str">
        <f>IF(AND(O12=1,OR(H12="Win",H12="Loss")),IF(H12="Win",E12*F12,0)-F12-G12,"")</f>
        <v/>
      </c>
      <c r="L12" s="20" t="str">
        <f>IF(N12=1,(D12-IF(H12="Win",1,0))^2,"")</f>
        <v/>
      </c>
      <c r="M12" s="15" t="n"/>
      <c r="N12" s="18">
        <f>IF(AND(COUNT(D12)=1,D12&gt;=0,D12&lt;=1,OR(H12="Win",H12="Loss")),1,0)</f>
        <v>0</v>
      </c>
      <c r="O12" s="18">
        <f>IF(AND(COUNT(D12:G12)=4,D12&gt;=0,D12&lt;=1,E12&gt;=1,F12&gt;0,G12&gt;=0),1,0)</f>
        <v>0</v>
      </c>
    </row>
    <row r="13" ht="23" customHeight="1">
      <c r="A13" s="14" t="n"/>
      <c r="B13" s="15" t="n"/>
      <c r="C13" s="15" t="n"/>
      <c r="D13" s="16" t="n"/>
      <c r="E13" s="17" t="n"/>
      <c r="F13" s="17" t="n"/>
      <c r="G13" s="17" t="n"/>
      <c r="H13" s="15" t="n"/>
      <c r="I13" s="18" t="str">
        <f>IF(COUNTA(A13:H13,M13)=0,"",IF(O13=1,IF(H13="","Open",IF(OR(H13="Win",H13="Loss"),"Settled","Check outcome")),IF(COUNT(D13:G13)&lt;4,"Incomplete","Check inputs")))</f>
        <v/>
      </c>
      <c r="J13" s="19" t="str">
        <f>IF(O13=1,D13*E13*F13-F13-G13,"")</f>
        <v/>
      </c>
      <c r="K13" s="19" t="str">
        <f>IF(AND(O13=1,OR(H13="Win",H13="Loss")),IF(H13="Win",E13*F13,0)-F13-G13,"")</f>
        <v/>
      </c>
      <c r="L13" s="20" t="str">
        <f>IF(N13=1,(D13-IF(H13="Win",1,0))^2,"")</f>
        <v/>
      </c>
      <c r="M13" s="15" t="n"/>
      <c r="N13" s="18">
        <f>IF(AND(COUNT(D13)=1,D13&gt;=0,D13&lt;=1,OR(H13="Win",H13="Loss")),1,0)</f>
        <v>0</v>
      </c>
      <c r="O13" s="18">
        <f>IF(AND(COUNT(D13:G13)=4,D13&gt;=0,D13&lt;=1,E13&gt;=1,F13&gt;0,G13&gt;=0),1,0)</f>
        <v>0</v>
      </c>
    </row>
    <row r="14" ht="23" customHeight="1">
      <c r="A14" s="14" t="n"/>
      <c r="B14" s="15" t="n"/>
      <c r="C14" s="15" t="n"/>
      <c r="D14" s="16" t="n"/>
      <c r="E14" s="17" t="n"/>
      <c r="F14" s="17" t="n"/>
      <c r="G14" s="17" t="n"/>
      <c r="H14" s="15" t="n"/>
      <c r="I14" s="18" t="str">
        <f>IF(COUNTA(A14:H14,M14)=0,"",IF(O14=1,IF(H14="","Open",IF(OR(H14="Win",H14="Loss"),"Settled","Check outcome")),IF(COUNT(D14:G14)&lt;4,"Incomplete","Check inputs")))</f>
        <v/>
      </c>
      <c r="J14" s="19" t="str">
        <f>IF(O14=1,D14*E14*F14-F14-G14,"")</f>
        <v/>
      </c>
      <c r="K14" s="19" t="str">
        <f>IF(AND(O14=1,OR(H14="Win",H14="Loss")),IF(H14="Win",E14*F14,0)-F14-G14,"")</f>
        <v/>
      </c>
      <c r="L14" s="20" t="str">
        <f>IF(N14=1,(D14-IF(H14="Win",1,0))^2,"")</f>
        <v/>
      </c>
      <c r="M14" s="15" t="n"/>
      <c r="N14" s="18">
        <f>IF(AND(COUNT(D14)=1,D14&gt;=0,D14&lt;=1,OR(H14="Win",H14="Loss")),1,0)</f>
        <v>0</v>
      </c>
      <c r="O14" s="18">
        <f>IF(AND(COUNT(D14:G14)=4,D14&gt;=0,D14&lt;=1,E14&gt;=1,F14&gt;0,G14&gt;=0),1,0)</f>
        <v>0</v>
      </c>
    </row>
    <row r="15" ht="23" customHeight="1">
      <c r="A15" s="14" t="n"/>
      <c r="B15" s="15" t="n"/>
      <c r="C15" s="15" t="n"/>
      <c r="D15" s="16" t="n"/>
      <c r="E15" s="17" t="n"/>
      <c r="F15" s="17" t="n"/>
      <c r="G15" s="17" t="n"/>
      <c r="H15" s="15" t="n"/>
      <c r="I15" s="18" t="str">
        <f>IF(COUNTA(A15:H15,M15)=0,"",IF(O15=1,IF(H15="","Open",IF(OR(H15="Win",H15="Loss"),"Settled","Check outcome")),IF(COUNT(D15:G15)&lt;4,"Incomplete","Check inputs")))</f>
        <v/>
      </c>
      <c r="J15" s="19" t="str">
        <f>IF(O15=1,D15*E15*F15-F15-G15,"")</f>
        <v/>
      </c>
      <c r="K15" s="19" t="str">
        <f>IF(AND(O15=1,OR(H15="Win",H15="Loss")),IF(H15="Win",E15*F15,0)-F15-G15,"")</f>
        <v/>
      </c>
      <c r="L15" s="20" t="str">
        <f>IF(N15=1,(D15-IF(H15="Win",1,0))^2,"")</f>
        <v/>
      </c>
      <c r="M15" s="15" t="n"/>
      <c r="N15" s="18">
        <f>IF(AND(COUNT(D15)=1,D15&gt;=0,D15&lt;=1,OR(H15="Win",H15="Loss")),1,0)</f>
        <v>0</v>
      </c>
      <c r="O15" s="18">
        <f>IF(AND(COUNT(D15:G15)=4,D15&gt;=0,D15&lt;=1,E15&gt;=1,F15&gt;0,G15&gt;=0),1,0)</f>
        <v>0</v>
      </c>
    </row>
    <row r="16" ht="23" customHeight="1">
      <c r="A16" s="14" t="n"/>
      <c r="B16" s="15" t="n"/>
      <c r="C16" s="15" t="n"/>
      <c r="D16" s="16" t="n"/>
      <c r="E16" s="17" t="n"/>
      <c r="F16" s="17" t="n"/>
      <c r="G16" s="17" t="n"/>
      <c r="H16" s="15" t="n"/>
      <c r="I16" s="18" t="str">
        <f>IF(COUNTA(A16:H16,M16)=0,"",IF(O16=1,IF(H16="","Open",IF(OR(H16="Win",H16="Loss"),"Settled","Check outcome")),IF(COUNT(D16:G16)&lt;4,"Incomplete","Check inputs")))</f>
        <v/>
      </c>
      <c r="J16" s="19" t="str">
        <f>IF(O16=1,D16*E16*F16-F16-G16,"")</f>
        <v/>
      </c>
      <c r="K16" s="19" t="str">
        <f>IF(AND(O16=1,OR(H16="Win",H16="Loss")),IF(H16="Win",E16*F16,0)-F16-G16,"")</f>
        <v/>
      </c>
      <c r="L16" s="20" t="str">
        <f>IF(N16=1,(D16-IF(H16="Win",1,0))^2,"")</f>
        <v/>
      </c>
      <c r="M16" s="15" t="n"/>
      <c r="N16" s="18">
        <f>IF(AND(COUNT(D16)=1,D16&gt;=0,D16&lt;=1,OR(H16="Win",H16="Loss")),1,0)</f>
        <v>0</v>
      </c>
      <c r="O16" s="18">
        <f>IF(AND(COUNT(D16:G16)=4,D16&gt;=0,D16&lt;=1,E16&gt;=1,F16&gt;0,G16&gt;=0),1,0)</f>
        <v>0</v>
      </c>
    </row>
    <row r="17" ht="23" customHeight="1">
      <c r="A17" s="14" t="n"/>
      <c r="B17" s="15" t="n"/>
      <c r="C17" s="15" t="n"/>
      <c r="D17" s="16" t="n"/>
      <c r="E17" s="17" t="n"/>
      <c r="F17" s="17" t="n"/>
      <c r="G17" s="17" t="n"/>
      <c r="H17" s="15" t="n"/>
      <c r="I17" s="18" t="str">
        <f>IF(COUNTA(A17:H17,M17)=0,"",IF(O17=1,IF(H17="","Open",IF(OR(H17="Win",H17="Loss"),"Settled","Check outcome")),IF(COUNT(D17:G17)&lt;4,"Incomplete","Check inputs")))</f>
        <v/>
      </c>
      <c r="J17" s="19" t="str">
        <f>IF(O17=1,D17*E17*F17-F17-G17,"")</f>
        <v/>
      </c>
      <c r="K17" s="19" t="str">
        <f>IF(AND(O17=1,OR(H17="Win",H17="Loss")),IF(H17="Win",E17*F17,0)-F17-G17,"")</f>
        <v/>
      </c>
      <c r="L17" s="20" t="str">
        <f>IF(N17=1,(D17-IF(H17="Win",1,0))^2,"")</f>
        <v/>
      </c>
      <c r="M17" s="15" t="n"/>
      <c r="N17" s="18">
        <f>IF(AND(COUNT(D17)=1,D17&gt;=0,D17&lt;=1,OR(H17="Win",H17="Loss")),1,0)</f>
        <v>0</v>
      </c>
      <c r="O17" s="18">
        <f>IF(AND(COUNT(D17:G17)=4,D17&gt;=0,D17&lt;=1,E17&gt;=1,F17&gt;0,G17&gt;=0),1,0)</f>
        <v>0</v>
      </c>
    </row>
    <row r="18" ht="23" customHeight="1">
      <c r="A18" s="14" t="n"/>
      <c r="B18" s="15" t="n"/>
      <c r="C18" s="15" t="n"/>
      <c r="D18" s="16" t="n"/>
      <c r="E18" s="17" t="n"/>
      <c r="F18" s="17" t="n"/>
      <c r="G18" s="17" t="n"/>
      <c r="H18" s="15" t="n"/>
      <c r="I18" s="18" t="str">
        <f>IF(COUNTA(A18:H18,M18)=0,"",IF(O18=1,IF(H18="","Open",IF(OR(H18="Win",H18="Loss"),"Settled","Check outcome")),IF(COUNT(D18:G18)&lt;4,"Incomplete","Check inputs")))</f>
        <v/>
      </c>
      <c r="J18" s="19" t="str">
        <f>IF(O18=1,D18*E18*F18-F18-G18,"")</f>
        <v/>
      </c>
      <c r="K18" s="19" t="str">
        <f>IF(AND(O18=1,OR(H18="Win",H18="Loss")),IF(H18="Win",E18*F18,0)-F18-G18,"")</f>
        <v/>
      </c>
      <c r="L18" s="20" t="str">
        <f>IF(N18=1,(D18-IF(H18="Win",1,0))^2,"")</f>
        <v/>
      </c>
      <c r="M18" s="15" t="n"/>
      <c r="N18" s="18">
        <f>IF(AND(COUNT(D18)=1,D18&gt;=0,D18&lt;=1,OR(H18="Win",H18="Loss")),1,0)</f>
        <v>0</v>
      </c>
      <c r="O18" s="18">
        <f>IF(AND(COUNT(D18:G18)=4,D18&gt;=0,D18&lt;=1,E18&gt;=1,F18&gt;0,G18&gt;=0),1,0)</f>
        <v>0</v>
      </c>
    </row>
    <row r="19" ht="23" customHeight="1">
      <c r="A19" s="14" t="n"/>
      <c r="B19" s="15" t="n"/>
      <c r="C19" s="15" t="n"/>
      <c r="D19" s="16" t="n"/>
      <c r="E19" s="17" t="n"/>
      <c r="F19" s="17" t="n"/>
      <c r="G19" s="17" t="n"/>
      <c r="H19" s="15" t="n"/>
      <c r="I19" s="18" t="str">
        <f>IF(COUNTA(A19:H19,M19)=0,"",IF(O19=1,IF(H19="","Open",IF(OR(H19="Win",H19="Loss"),"Settled","Check outcome")),IF(COUNT(D19:G19)&lt;4,"Incomplete","Check inputs")))</f>
        <v/>
      </c>
      <c r="J19" s="19" t="str">
        <f>IF(O19=1,D19*E19*F19-F19-G19,"")</f>
        <v/>
      </c>
      <c r="K19" s="19" t="str">
        <f>IF(AND(O19=1,OR(H19="Win",H19="Loss")),IF(H19="Win",E19*F19,0)-F19-G19,"")</f>
        <v/>
      </c>
      <c r="L19" s="20" t="str">
        <f>IF(N19=1,(D19-IF(H19="Win",1,0))^2,"")</f>
        <v/>
      </c>
      <c r="M19" s="15" t="n"/>
      <c r="N19" s="18">
        <f>IF(AND(COUNT(D19)=1,D19&gt;=0,D19&lt;=1,OR(H19="Win",H19="Loss")),1,0)</f>
        <v>0</v>
      </c>
      <c r="O19" s="18">
        <f>IF(AND(COUNT(D19:G19)=4,D19&gt;=0,D19&lt;=1,E19&gt;=1,F19&gt;0,G19&gt;=0),1,0)</f>
        <v>0</v>
      </c>
    </row>
    <row r="20" ht="23" customHeight="1">
      <c r="A20" s="14" t="n"/>
      <c r="B20" s="15" t="n"/>
      <c r="C20" s="15" t="n"/>
      <c r="D20" s="16" t="n"/>
      <c r="E20" s="17" t="n"/>
      <c r="F20" s="17" t="n"/>
      <c r="G20" s="17" t="n"/>
      <c r="H20" s="15" t="n"/>
      <c r="I20" s="18" t="str">
        <f>IF(COUNTA(A20:H20,M20)=0,"",IF(O20=1,IF(H20="","Open",IF(OR(H20="Win",H20="Loss"),"Settled","Check outcome")),IF(COUNT(D20:G20)&lt;4,"Incomplete","Check inputs")))</f>
        <v/>
      </c>
      <c r="J20" s="19" t="str">
        <f>IF(O20=1,D20*E20*F20-F20-G20,"")</f>
        <v/>
      </c>
      <c r="K20" s="19" t="str">
        <f>IF(AND(O20=1,OR(H20="Win",H20="Loss")),IF(H20="Win",E20*F20,0)-F20-G20,"")</f>
        <v/>
      </c>
      <c r="L20" s="20" t="str">
        <f>IF(N20=1,(D20-IF(H20="Win",1,0))^2,"")</f>
        <v/>
      </c>
      <c r="M20" s="15" t="n"/>
      <c r="N20" s="18">
        <f>IF(AND(COUNT(D20)=1,D20&gt;=0,D20&lt;=1,OR(H20="Win",H20="Loss")),1,0)</f>
        <v>0</v>
      </c>
      <c r="O20" s="18">
        <f>IF(AND(COUNT(D20:G20)=4,D20&gt;=0,D20&lt;=1,E20&gt;=1,F20&gt;0,G20&gt;=0),1,0)</f>
        <v>0</v>
      </c>
    </row>
    <row r="21" ht="23" customHeight="1">
      <c r="A21" s="14" t="n"/>
      <c r="B21" s="15" t="n"/>
      <c r="C21" s="15" t="n"/>
      <c r="D21" s="16" t="n"/>
      <c r="E21" s="17" t="n"/>
      <c r="F21" s="17" t="n"/>
      <c r="G21" s="17" t="n"/>
      <c r="H21" s="15" t="n"/>
      <c r="I21" s="18" t="str">
        <f>IF(COUNTA(A21:H21,M21)=0,"",IF(O21=1,IF(H21="","Open",IF(OR(H21="Win",H21="Loss"),"Settled","Check outcome")),IF(COUNT(D21:G21)&lt;4,"Incomplete","Check inputs")))</f>
        <v/>
      </c>
      <c r="J21" s="19" t="str">
        <f>IF(O21=1,D21*E21*F21-F21-G21,"")</f>
        <v/>
      </c>
      <c r="K21" s="19" t="str">
        <f>IF(AND(O21=1,OR(H21="Win",H21="Loss")),IF(H21="Win",E21*F21,0)-F21-G21,"")</f>
        <v/>
      </c>
      <c r="L21" s="20" t="str">
        <f>IF(N21=1,(D21-IF(H21="Win",1,0))^2,"")</f>
        <v/>
      </c>
      <c r="M21" s="15" t="n"/>
      <c r="N21" s="18">
        <f>IF(AND(COUNT(D21)=1,D21&gt;=0,D21&lt;=1,OR(H21="Win",H21="Loss")),1,0)</f>
        <v>0</v>
      </c>
      <c r="O21" s="18">
        <f>IF(AND(COUNT(D21:G21)=4,D21&gt;=0,D21&lt;=1,E21&gt;=1,F21&gt;0,G21&gt;=0),1,0)</f>
        <v>0</v>
      </c>
    </row>
    <row r="22" ht="23" customHeight="1">
      <c r="A22" s="14" t="n"/>
      <c r="B22" s="15" t="n"/>
      <c r="C22" s="15" t="n"/>
      <c r="D22" s="16" t="n"/>
      <c r="E22" s="17" t="n"/>
      <c r="F22" s="17" t="n"/>
      <c r="G22" s="17" t="n"/>
      <c r="H22" s="15" t="n"/>
      <c r="I22" s="18" t="str">
        <f>IF(COUNTA(A22:H22,M22)=0,"",IF(O22=1,IF(H22="","Open",IF(OR(H22="Win",H22="Loss"),"Settled","Check outcome")),IF(COUNT(D22:G22)&lt;4,"Incomplete","Check inputs")))</f>
        <v/>
      </c>
      <c r="J22" s="19" t="str">
        <f>IF(O22=1,D22*E22*F22-F22-G22,"")</f>
        <v/>
      </c>
      <c r="K22" s="19" t="str">
        <f>IF(AND(O22=1,OR(H22="Win",H22="Loss")),IF(H22="Win",E22*F22,0)-F22-G22,"")</f>
        <v/>
      </c>
      <c r="L22" s="20" t="str">
        <f>IF(N22=1,(D22-IF(H22="Win",1,0))^2,"")</f>
        <v/>
      </c>
      <c r="M22" s="15" t="n"/>
      <c r="N22" s="18">
        <f>IF(AND(COUNT(D22)=1,D22&gt;=0,D22&lt;=1,OR(H22="Win",H22="Loss")),1,0)</f>
        <v>0</v>
      </c>
      <c r="O22" s="18">
        <f>IF(AND(COUNT(D22:G22)=4,D22&gt;=0,D22&lt;=1,E22&gt;=1,F22&gt;0,G22&gt;=0),1,0)</f>
        <v>0</v>
      </c>
    </row>
    <row r="23" ht="23" customHeight="1">
      <c r="A23" s="14" t="n"/>
      <c r="B23" s="15" t="n"/>
      <c r="C23" s="15" t="n"/>
      <c r="D23" s="16" t="n"/>
      <c r="E23" s="17" t="n"/>
      <c r="F23" s="17" t="n"/>
      <c r="G23" s="17" t="n"/>
      <c r="H23" s="15" t="n"/>
      <c r="I23" s="18" t="str">
        <f>IF(COUNTA(A23:H23,M23)=0,"",IF(O23=1,IF(H23="","Open",IF(OR(H23="Win",H23="Loss"),"Settled","Check outcome")),IF(COUNT(D23:G23)&lt;4,"Incomplete","Check inputs")))</f>
        <v/>
      </c>
      <c r="J23" s="19" t="str">
        <f>IF(O23=1,D23*E23*F23-F23-G23,"")</f>
        <v/>
      </c>
      <c r="K23" s="19" t="str">
        <f>IF(AND(O23=1,OR(H23="Win",H23="Loss")),IF(H23="Win",E23*F23,0)-F23-G23,"")</f>
        <v/>
      </c>
      <c r="L23" s="20" t="str">
        <f>IF(N23=1,(D23-IF(H23="Win",1,0))^2,"")</f>
        <v/>
      </c>
      <c r="M23" s="15" t="n"/>
      <c r="N23" s="18">
        <f>IF(AND(COUNT(D23)=1,D23&gt;=0,D23&lt;=1,OR(H23="Win",H23="Loss")),1,0)</f>
        <v>0</v>
      </c>
      <c r="O23" s="18">
        <f>IF(AND(COUNT(D23:G23)=4,D23&gt;=0,D23&lt;=1,E23&gt;=1,F23&gt;0,G23&gt;=0),1,0)</f>
        <v>0</v>
      </c>
    </row>
    <row r="24" ht="23" customHeight="1">
      <c r="A24" s="14" t="n"/>
      <c r="B24" s="15" t="n"/>
      <c r="C24" s="15" t="n"/>
      <c r="D24" s="16" t="n"/>
      <c r="E24" s="17" t="n"/>
      <c r="F24" s="17" t="n"/>
      <c r="G24" s="17" t="n"/>
      <c r="H24" s="15" t="n"/>
      <c r="I24" s="18" t="str">
        <f>IF(COUNTA(A24:H24,M24)=0,"",IF(O24=1,IF(H24="","Open",IF(OR(H24="Win",H24="Loss"),"Settled","Check outcome")),IF(COUNT(D24:G24)&lt;4,"Incomplete","Check inputs")))</f>
        <v/>
      </c>
      <c r="J24" s="19" t="str">
        <f>IF(O24=1,D24*E24*F24-F24-G24,"")</f>
        <v/>
      </c>
      <c r="K24" s="19" t="str">
        <f>IF(AND(O24=1,OR(H24="Win",H24="Loss")),IF(H24="Win",E24*F24,0)-F24-G24,"")</f>
        <v/>
      </c>
      <c r="L24" s="20" t="str">
        <f>IF(N24=1,(D24-IF(H24="Win",1,0))^2,"")</f>
        <v/>
      </c>
      <c r="M24" s="15" t="n"/>
      <c r="N24" s="18">
        <f>IF(AND(COUNT(D24)=1,D24&gt;=0,D24&lt;=1,OR(H24="Win",H24="Loss")),1,0)</f>
        <v>0</v>
      </c>
      <c r="O24" s="18">
        <f>IF(AND(COUNT(D24:G24)=4,D24&gt;=0,D24&lt;=1,E24&gt;=1,F24&gt;0,G24&gt;=0),1,0)</f>
        <v>0</v>
      </c>
    </row>
    <row r="25" ht="23" customHeight="1">
      <c r="A25" s="14" t="n"/>
      <c r="B25" s="15" t="n"/>
      <c r="C25" s="15" t="n"/>
      <c r="D25" s="16" t="n"/>
      <c r="E25" s="17" t="n"/>
      <c r="F25" s="17" t="n"/>
      <c r="G25" s="17" t="n"/>
      <c r="H25" s="15" t="n"/>
      <c r="I25" s="18" t="str">
        <f>IF(COUNTA(A25:H25,M25)=0,"",IF(O25=1,IF(H25="","Open",IF(OR(H25="Win",H25="Loss"),"Settled","Check outcome")),IF(COUNT(D25:G25)&lt;4,"Incomplete","Check inputs")))</f>
        <v/>
      </c>
      <c r="J25" s="19" t="str">
        <f>IF(O25=1,D25*E25*F25-F25-G25,"")</f>
        <v/>
      </c>
      <c r="K25" s="19" t="str">
        <f>IF(AND(O25=1,OR(H25="Win",H25="Loss")),IF(H25="Win",E25*F25,0)-F25-G25,"")</f>
        <v/>
      </c>
      <c r="L25" s="20" t="str">
        <f>IF(N25=1,(D25-IF(H25="Win",1,0))^2,"")</f>
        <v/>
      </c>
      <c r="M25" s="15" t="n"/>
      <c r="N25" s="18">
        <f>IF(AND(COUNT(D25)=1,D25&gt;=0,D25&lt;=1,OR(H25="Win",H25="Loss")),1,0)</f>
        <v>0</v>
      </c>
      <c r="O25" s="18">
        <f>IF(AND(COUNT(D25:G25)=4,D25&gt;=0,D25&lt;=1,E25&gt;=1,F25&gt;0,G25&gt;=0),1,0)</f>
        <v>0</v>
      </c>
    </row>
    <row r="26" ht="23" customHeight="1">
      <c r="A26" s="14" t="n"/>
      <c r="B26" s="15" t="n"/>
      <c r="C26" s="15" t="n"/>
      <c r="D26" s="16" t="n"/>
      <c r="E26" s="17" t="n"/>
      <c r="F26" s="17" t="n"/>
      <c r="G26" s="17" t="n"/>
      <c r="H26" s="15" t="n"/>
      <c r="I26" s="18" t="str">
        <f>IF(COUNTA(A26:H26,M26)=0,"",IF(O26=1,IF(H26="","Open",IF(OR(H26="Win",H26="Loss"),"Settled","Check outcome")),IF(COUNT(D26:G26)&lt;4,"Incomplete","Check inputs")))</f>
        <v/>
      </c>
      <c r="J26" s="19" t="str">
        <f>IF(O26=1,D26*E26*F26-F26-G26,"")</f>
        <v/>
      </c>
      <c r="K26" s="19" t="str">
        <f>IF(AND(O26=1,OR(H26="Win",H26="Loss")),IF(H26="Win",E26*F26,0)-F26-G26,"")</f>
        <v/>
      </c>
      <c r="L26" s="20" t="str">
        <f>IF(N26=1,(D26-IF(H26="Win",1,0))^2,"")</f>
        <v/>
      </c>
      <c r="M26" s="15" t="n"/>
      <c r="N26" s="18">
        <f>IF(AND(COUNT(D26)=1,D26&gt;=0,D26&lt;=1,OR(H26="Win",H26="Loss")),1,0)</f>
        <v>0</v>
      </c>
      <c r="O26" s="18">
        <f>IF(AND(COUNT(D26:G26)=4,D26&gt;=0,D26&lt;=1,E26&gt;=1,F26&gt;0,G26&gt;=0),1,0)</f>
        <v>0</v>
      </c>
    </row>
    <row r="27" ht="23" customHeight="1">
      <c r="A27" s="14" t="n"/>
      <c r="B27" s="15" t="n"/>
      <c r="C27" s="15" t="n"/>
      <c r="D27" s="16" t="n"/>
      <c r="E27" s="17" t="n"/>
      <c r="F27" s="17" t="n"/>
      <c r="G27" s="17" t="n"/>
      <c r="H27" s="15" t="n"/>
      <c r="I27" s="18" t="str">
        <f>IF(COUNTA(A27:H27,M27)=0,"",IF(O27=1,IF(H27="","Open",IF(OR(H27="Win",H27="Loss"),"Settled","Check outcome")),IF(COUNT(D27:G27)&lt;4,"Incomplete","Check inputs")))</f>
        <v/>
      </c>
      <c r="J27" s="19" t="str">
        <f>IF(O27=1,D27*E27*F27-F27-G27,"")</f>
        <v/>
      </c>
      <c r="K27" s="19" t="str">
        <f>IF(AND(O27=1,OR(H27="Win",H27="Loss")),IF(H27="Win",E27*F27,0)-F27-G27,"")</f>
        <v/>
      </c>
      <c r="L27" s="20" t="str">
        <f>IF(N27=1,(D27-IF(H27="Win",1,0))^2,"")</f>
        <v/>
      </c>
      <c r="M27" s="15" t="n"/>
      <c r="N27" s="18">
        <f>IF(AND(COUNT(D27)=1,D27&gt;=0,D27&lt;=1,OR(H27="Win",H27="Loss")),1,0)</f>
        <v>0</v>
      </c>
      <c r="O27" s="18">
        <f>IF(AND(COUNT(D27:G27)=4,D27&gt;=0,D27&lt;=1,E27&gt;=1,F27&gt;0,G27&gt;=0),1,0)</f>
        <v>0</v>
      </c>
    </row>
    <row r="28" ht="23" customHeight="1">
      <c r="A28" s="14" t="n"/>
      <c r="B28" s="15" t="n"/>
      <c r="C28" s="15" t="n"/>
      <c r="D28" s="16" t="n"/>
      <c r="E28" s="17" t="n"/>
      <c r="F28" s="17" t="n"/>
      <c r="G28" s="17" t="n"/>
      <c r="H28" s="15" t="n"/>
      <c r="I28" s="18" t="str">
        <f>IF(COUNTA(A28:H28,M28)=0,"",IF(O28=1,IF(H28="","Open",IF(OR(H28="Win",H28="Loss"),"Settled","Check outcome")),IF(COUNT(D28:G28)&lt;4,"Incomplete","Check inputs")))</f>
        <v/>
      </c>
      <c r="J28" s="19" t="str">
        <f>IF(O28=1,D28*E28*F28-F28-G28,"")</f>
        <v/>
      </c>
      <c r="K28" s="19" t="str">
        <f>IF(AND(O28=1,OR(H28="Win",H28="Loss")),IF(H28="Win",E28*F28,0)-F28-G28,"")</f>
        <v/>
      </c>
      <c r="L28" s="20" t="str">
        <f>IF(N28=1,(D28-IF(H28="Win",1,0))^2,"")</f>
        <v/>
      </c>
      <c r="M28" s="15" t="n"/>
      <c r="N28" s="18">
        <f>IF(AND(COUNT(D28)=1,D28&gt;=0,D28&lt;=1,OR(H28="Win",H28="Loss")),1,0)</f>
        <v>0</v>
      </c>
      <c r="O28" s="18">
        <f>IF(AND(COUNT(D28:G28)=4,D28&gt;=0,D28&lt;=1,E28&gt;=1,F28&gt;0,G28&gt;=0),1,0)</f>
        <v>0</v>
      </c>
    </row>
    <row r="29" ht="23" customHeight="1">
      <c r="A29" s="14" t="n"/>
      <c r="B29" s="15" t="n"/>
      <c r="C29" s="15" t="n"/>
      <c r="D29" s="16" t="n"/>
      <c r="E29" s="17" t="n"/>
      <c r="F29" s="17" t="n"/>
      <c r="G29" s="17" t="n"/>
      <c r="H29" s="15" t="n"/>
      <c r="I29" s="18" t="str">
        <f>IF(COUNTA(A29:H29,M29)=0,"",IF(O29=1,IF(H29="","Open",IF(OR(H29="Win",H29="Loss"),"Settled","Check outcome")),IF(COUNT(D29:G29)&lt;4,"Incomplete","Check inputs")))</f>
        <v/>
      </c>
      <c r="J29" s="19" t="str">
        <f>IF(O29=1,D29*E29*F29-F29-G29,"")</f>
        <v/>
      </c>
      <c r="K29" s="19" t="str">
        <f>IF(AND(O29=1,OR(H29="Win",H29="Loss")),IF(H29="Win",E29*F29,0)-F29-G29,"")</f>
        <v/>
      </c>
      <c r="L29" s="20" t="str">
        <f>IF(N29=1,(D29-IF(H29="Win",1,0))^2,"")</f>
        <v/>
      </c>
      <c r="M29" s="15" t="n"/>
      <c r="N29" s="18">
        <f>IF(AND(COUNT(D29)=1,D29&gt;=0,D29&lt;=1,OR(H29="Win",H29="Loss")),1,0)</f>
        <v>0</v>
      </c>
      <c r="O29" s="18">
        <f>IF(AND(COUNT(D29:G29)=4,D29&gt;=0,D29&lt;=1,E29&gt;=1,F29&gt;0,G29&gt;=0),1,0)</f>
        <v>0</v>
      </c>
    </row>
    <row r="30" ht="23" customHeight="1">
      <c r="A30" s="14" t="n"/>
      <c r="B30" s="15" t="n"/>
      <c r="C30" s="15" t="n"/>
      <c r="D30" s="16" t="n"/>
      <c r="E30" s="17" t="n"/>
      <c r="F30" s="17" t="n"/>
      <c r="G30" s="17" t="n"/>
      <c r="H30" s="15" t="n"/>
      <c r="I30" s="18" t="str">
        <f>IF(COUNTA(A30:H30,M30)=0,"",IF(O30=1,IF(H30="","Open",IF(OR(H30="Win",H30="Loss"),"Settled","Check outcome")),IF(COUNT(D30:G30)&lt;4,"Incomplete","Check inputs")))</f>
        <v/>
      </c>
      <c r="J30" s="19" t="str">
        <f>IF(O30=1,D30*E30*F30-F30-G30,"")</f>
        <v/>
      </c>
      <c r="K30" s="19" t="str">
        <f>IF(AND(O30=1,OR(H30="Win",H30="Loss")),IF(H30="Win",E30*F30,0)-F30-G30,"")</f>
        <v/>
      </c>
      <c r="L30" s="20" t="str">
        <f>IF(N30=1,(D30-IF(H30="Win",1,0))^2,"")</f>
        <v/>
      </c>
      <c r="M30" s="15" t="n"/>
      <c r="N30" s="18">
        <f>IF(AND(COUNT(D30)=1,D30&gt;=0,D30&lt;=1,OR(H30="Win",H30="Loss")),1,0)</f>
        <v>0</v>
      </c>
      <c r="O30" s="18">
        <f>IF(AND(COUNT(D30:G30)=4,D30&gt;=0,D30&lt;=1,E30&gt;=1,F30&gt;0,G30&gt;=0),1,0)</f>
        <v>0</v>
      </c>
    </row>
    <row r="31" ht="23" customHeight="1">
      <c r="A31" s="14" t="n"/>
      <c r="B31" s="15" t="n"/>
      <c r="C31" s="15" t="n"/>
      <c r="D31" s="16" t="n"/>
      <c r="E31" s="17" t="n"/>
      <c r="F31" s="17" t="n"/>
      <c r="G31" s="17" t="n"/>
      <c r="H31" s="15" t="n"/>
      <c r="I31" s="18" t="str">
        <f>IF(COUNTA(A31:H31,M31)=0,"",IF(O31=1,IF(H31="","Open",IF(OR(H31="Win",H31="Loss"),"Settled","Check outcome")),IF(COUNT(D31:G31)&lt;4,"Incomplete","Check inputs")))</f>
        <v/>
      </c>
      <c r="J31" s="19" t="str">
        <f>IF(O31=1,D31*E31*F31-F31-G31,"")</f>
        <v/>
      </c>
      <c r="K31" s="19" t="str">
        <f>IF(AND(O31=1,OR(H31="Win",H31="Loss")),IF(H31="Win",E31*F31,0)-F31-G31,"")</f>
        <v/>
      </c>
      <c r="L31" s="20" t="str">
        <f>IF(N31=1,(D31-IF(H31="Win",1,0))^2,"")</f>
        <v/>
      </c>
      <c r="M31" s="15" t="n"/>
      <c r="N31" s="18">
        <f>IF(AND(COUNT(D31)=1,D31&gt;=0,D31&lt;=1,OR(H31="Win",H31="Loss")),1,0)</f>
        <v>0</v>
      </c>
      <c r="O31" s="18">
        <f>IF(AND(COUNT(D31:G31)=4,D31&gt;=0,D31&lt;=1,E31&gt;=1,F31&gt;0,G31&gt;=0),1,0)</f>
        <v>0</v>
      </c>
    </row>
    <row r="32" ht="23" customHeight="1">
      <c r="A32" s="14" t="n"/>
      <c r="B32" s="15" t="n"/>
      <c r="C32" s="15" t="n"/>
      <c r="D32" s="16" t="n"/>
      <c r="E32" s="17" t="n"/>
      <c r="F32" s="17" t="n"/>
      <c r="G32" s="17" t="n"/>
      <c r="H32" s="15" t="n"/>
      <c r="I32" s="18" t="str">
        <f>IF(COUNTA(A32:H32,M32)=0,"",IF(O32=1,IF(H32="","Open",IF(OR(H32="Win",H32="Loss"),"Settled","Check outcome")),IF(COUNT(D32:G32)&lt;4,"Incomplete","Check inputs")))</f>
        <v/>
      </c>
      <c r="J32" s="19" t="str">
        <f>IF(O32=1,D32*E32*F32-F32-G32,"")</f>
        <v/>
      </c>
      <c r="K32" s="19" t="str">
        <f>IF(AND(O32=1,OR(H32="Win",H32="Loss")),IF(H32="Win",E32*F32,0)-F32-G32,"")</f>
        <v/>
      </c>
      <c r="L32" s="20" t="str">
        <f>IF(N32=1,(D32-IF(H32="Win",1,0))^2,"")</f>
        <v/>
      </c>
      <c r="M32" s="15" t="n"/>
      <c r="N32" s="18">
        <f>IF(AND(COUNT(D32)=1,D32&gt;=0,D32&lt;=1,OR(H32="Win",H32="Loss")),1,0)</f>
        <v>0</v>
      </c>
      <c r="O32" s="18">
        <f>IF(AND(COUNT(D32:G32)=4,D32&gt;=0,D32&lt;=1,E32&gt;=1,F32&gt;0,G32&gt;=0),1,0)</f>
        <v>0</v>
      </c>
    </row>
    <row r="33" ht="23" customHeight="1">
      <c r="A33" s="14" t="n"/>
      <c r="B33" s="15" t="n"/>
      <c r="C33" s="15" t="n"/>
      <c r="D33" s="16" t="n"/>
      <c r="E33" s="17" t="n"/>
      <c r="F33" s="17" t="n"/>
      <c r="G33" s="17" t="n"/>
      <c r="H33" s="15" t="n"/>
      <c r="I33" s="18" t="str">
        <f>IF(COUNTA(A33:H33,M33)=0,"",IF(O33=1,IF(H33="","Open",IF(OR(H33="Win",H33="Loss"),"Settled","Check outcome")),IF(COUNT(D33:G33)&lt;4,"Incomplete","Check inputs")))</f>
        <v/>
      </c>
      <c r="J33" s="19" t="str">
        <f>IF(O33=1,D33*E33*F33-F33-G33,"")</f>
        <v/>
      </c>
      <c r="K33" s="19" t="str">
        <f>IF(AND(O33=1,OR(H33="Win",H33="Loss")),IF(H33="Win",E33*F33,0)-F33-G33,"")</f>
        <v/>
      </c>
      <c r="L33" s="20" t="str">
        <f>IF(N33=1,(D33-IF(H33="Win",1,0))^2,"")</f>
        <v/>
      </c>
      <c r="M33" s="15" t="n"/>
      <c r="N33" s="18">
        <f>IF(AND(COUNT(D33)=1,D33&gt;=0,D33&lt;=1,OR(H33="Win",H33="Loss")),1,0)</f>
        <v>0</v>
      </c>
      <c r="O33" s="18">
        <f>IF(AND(COUNT(D33:G33)=4,D33&gt;=0,D33&lt;=1,E33&gt;=1,F33&gt;0,G33&gt;=0),1,0)</f>
        <v>0</v>
      </c>
    </row>
    <row r="34" ht="23" customHeight="1">
      <c r="A34" s="14" t="n"/>
      <c r="B34" s="15" t="n"/>
      <c r="C34" s="15" t="n"/>
      <c r="D34" s="16" t="n"/>
      <c r="E34" s="17" t="n"/>
      <c r="F34" s="17" t="n"/>
      <c r="G34" s="17" t="n"/>
      <c r="H34" s="15" t="n"/>
      <c r="I34" s="18" t="str">
        <f>IF(COUNTA(A34:H34,M34)=0,"",IF(O34=1,IF(H34="","Open",IF(OR(H34="Win",H34="Loss"),"Settled","Check outcome")),IF(COUNT(D34:G34)&lt;4,"Incomplete","Check inputs")))</f>
        <v/>
      </c>
      <c r="J34" s="19" t="str">
        <f>IF(O34=1,D34*E34*F34-F34-G34,"")</f>
        <v/>
      </c>
      <c r="K34" s="19" t="str">
        <f>IF(AND(O34=1,OR(H34="Win",H34="Loss")),IF(H34="Win",E34*F34,0)-F34-G34,"")</f>
        <v/>
      </c>
      <c r="L34" s="20" t="str">
        <f>IF(N34=1,(D34-IF(H34="Win",1,0))^2,"")</f>
        <v/>
      </c>
      <c r="M34" s="15" t="n"/>
      <c r="N34" s="18">
        <f>IF(AND(COUNT(D34)=1,D34&gt;=0,D34&lt;=1,OR(H34="Win",H34="Loss")),1,0)</f>
        <v>0</v>
      </c>
      <c r="O34" s="18">
        <f>IF(AND(COUNT(D34:G34)=4,D34&gt;=0,D34&lt;=1,E34&gt;=1,F34&gt;0,G34&gt;=0),1,0)</f>
        <v>0</v>
      </c>
    </row>
    <row r="35" ht="23" customHeight="1">
      <c r="A35" s="14" t="n"/>
      <c r="B35" s="15" t="n"/>
      <c r="C35" s="15" t="n"/>
      <c r="D35" s="16" t="n"/>
      <c r="E35" s="17" t="n"/>
      <c r="F35" s="17" t="n"/>
      <c r="G35" s="17" t="n"/>
      <c r="H35" s="15" t="n"/>
      <c r="I35" s="18" t="str">
        <f>IF(COUNTA(A35:H35,M35)=0,"",IF(O35=1,IF(H35="","Open",IF(OR(H35="Win",H35="Loss"),"Settled","Check outcome")),IF(COUNT(D35:G35)&lt;4,"Incomplete","Check inputs")))</f>
        <v/>
      </c>
      <c r="J35" s="19" t="str">
        <f>IF(O35=1,D35*E35*F35-F35-G35,"")</f>
        <v/>
      </c>
      <c r="K35" s="19" t="str">
        <f>IF(AND(O35=1,OR(H35="Win",H35="Loss")),IF(H35="Win",E35*F35,0)-F35-G35,"")</f>
        <v/>
      </c>
      <c r="L35" s="20" t="str">
        <f>IF(N35=1,(D35-IF(H35="Win",1,0))^2,"")</f>
        <v/>
      </c>
      <c r="M35" s="15" t="n"/>
      <c r="N35" s="18">
        <f>IF(AND(COUNT(D35)=1,D35&gt;=0,D35&lt;=1,OR(H35="Win",H35="Loss")),1,0)</f>
        <v>0</v>
      </c>
      <c r="O35" s="18">
        <f>IF(AND(COUNT(D35:G35)=4,D35&gt;=0,D35&lt;=1,E35&gt;=1,F35&gt;0,G35&gt;=0),1,0)</f>
        <v>0</v>
      </c>
    </row>
    <row r="36" ht="23" customHeight="1">
      <c r="A36" s="14" t="n"/>
      <c r="B36" s="15" t="n"/>
      <c r="C36" s="15" t="n"/>
      <c r="D36" s="16" t="n"/>
      <c r="E36" s="17" t="n"/>
      <c r="F36" s="17" t="n"/>
      <c r="G36" s="17" t="n"/>
      <c r="H36" s="15" t="n"/>
      <c r="I36" s="18" t="str">
        <f>IF(COUNTA(A36:H36,M36)=0,"",IF(O36=1,IF(H36="","Open",IF(OR(H36="Win",H36="Loss"),"Settled","Check outcome")),IF(COUNT(D36:G36)&lt;4,"Incomplete","Check inputs")))</f>
        <v/>
      </c>
      <c r="J36" s="19" t="str">
        <f>IF(O36=1,D36*E36*F36-F36-G36,"")</f>
        <v/>
      </c>
      <c r="K36" s="19" t="str">
        <f>IF(AND(O36=1,OR(H36="Win",H36="Loss")),IF(H36="Win",E36*F36,0)-F36-G36,"")</f>
        <v/>
      </c>
      <c r="L36" s="20" t="str">
        <f>IF(N36=1,(D36-IF(H36="Win",1,0))^2,"")</f>
        <v/>
      </c>
      <c r="M36" s="15" t="n"/>
      <c r="N36" s="18">
        <f>IF(AND(COUNT(D36)=1,D36&gt;=0,D36&lt;=1,OR(H36="Win",H36="Loss")),1,0)</f>
        <v>0</v>
      </c>
      <c r="O36" s="18">
        <f>IF(AND(COUNT(D36:G36)=4,D36&gt;=0,D36&lt;=1,E36&gt;=1,F36&gt;0,G36&gt;=0),1,0)</f>
        <v>0</v>
      </c>
    </row>
    <row r="37" ht="23" customHeight="1">
      <c r="A37" s="14" t="n"/>
      <c r="B37" s="15" t="n"/>
      <c r="C37" s="15" t="n"/>
      <c r="D37" s="16" t="n"/>
      <c r="E37" s="17" t="n"/>
      <c r="F37" s="17" t="n"/>
      <c r="G37" s="17" t="n"/>
      <c r="H37" s="15" t="n"/>
      <c r="I37" s="18" t="str">
        <f>IF(COUNTA(A37:H37,M37)=0,"",IF(O37=1,IF(H37="","Open",IF(OR(H37="Win",H37="Loss"),"Settled","Check outcome")),IF(COUNT(D37:G37)&lt;4,"Incomplete","Check inputs")))</f>
        <v/>
      </c>
      <c r="J37" s="19" t="str">
        <f>IF(O37=1,D37*E37*F37-F37-G37,"")</f>
        <v/>
      </c>
      <c r="K37" s="19" t="str">
        <f>IF(AND(O37=1,OR(H37="Win",H37="Loss")),IF(H37="Win",E37*F37,0)-F37-G37,"")</f>
        <v/>
      </c>
      <c r="L37" s="20" t="str">
        <f>IF(N37=1,(D37-IF(H37="Win",1,0))^2,"")</f>
        <v/>
      </c>
      <c r="M37" s="15" t="n"/>
      <c r="N37" s="18">
        <f>IF(AND(COUNT(D37)=1,D37&gt;=0,D37&lt;=1,OR(H37="Win",H37="Loss")),1,0)</f>
        <v>0</v>
      </c>
      <c r="O37" s="18">
        <f>IF(AND(COUNT(D37:G37)=4,D37&gt;=0,D37&lt;=1,E37&gt;=1,F37&gt;0,G37&gt;=0),1,0)</f>
        <v>0</v>
      </c>
    </row>
    <row r="38" ht="23" customHeight="1">
      <c r="A38" s="14" t="n"/>
      <c r="B38" s="15" t="n"/>
      <c r="C38" s="15" t="n"/>
      <c r="D38" s="16" t="n"/>
      <c r="E38" s="17" t="n"/>
      <c r="F38" s="17" t="n"/>
      <c r="G38" s="17" t="n"/>
      <c r="H38" s="15" t="n"/>
      <c r="I38" s="18" t="str">
        <f>IF(COUNTA(A38:H38,M38)=0,"",IF(O38=1,IF(H38="","Open",IF(OR(H38="Win",H38="Loss"),"Settled","Check outcome")),IF(COUNT(D38:G38)&lt;4,"Incomplete","Check inputs")))</f>
        <v/>
      </c>
      <c r="J38" s="19" t="str">
        <f>IF(O38=1,D38*E38*F38-F38-G38,"")</f>
        <v/>
      </c>
      <c r="K38" s="19" t="str">
        <f>IF(AND(O38=1,OR(H38="Win",H38="Loss")),IF(H38="Win",E38*F38,0)-F38-G38,"")</f>
        <v/>
      </c>
      <c r="L38" s="20" t="str">
        <f>IF(N38=1,(D38-IF(H38="Win",1,0))^2,"")</f>
        <v/>
      </c>
      <c r="M38" s="15" t="n"/>
      <c r="N38" s="18">
        <f>IF(AND(COUNT(D38)=1,D38&gt;=0,D38&lt;=1,OR(H38="Win",H38="Loss")),1,0)</f>
        <v>0</v>
      </c>
      <c r="O38" s="18">
        <f>IF(AND(COUNT(D38:G38)=4,D38&gt;=0,D38&lt;=1,E38&gt;=1,F38&gt;0,G38&gt;=0),1,0)</f>
        <v>0</v>
      </c>
    </row>
    <row r="39" ht="23" customHeight="1">
      <c r="A39" s="14" t="n"/>
      <c r="B39" s="15" t="n"/>
      <c r="C39" s="15" t="n"/>
      <c r="D39" s="16" t="n"/>
      <c r="E39" s="17" t="n"/>
      <c r="F39" s="17" t="n"/>
      <c r="G39" s="17" t="n"/>
      <c r="H39" s="15" t="n"/>
      <c r="I39" s="18" t="str">
        <f>IF(COUNTA(A39:H39,M39)=0,"",IF(O39=1,IF(H39="","Open",IF(OR(H39="Win",H39="Loss"),"Settled","Check outcome")),IF(COUNT(D39:G39)&lt;4,"Incomplete","Check inputs")))</f>
        <v/>
      </c>
      <c r="J39" s="19" t="str">
        <f>IF(O39=1,D39*E39*F39-F39-G39,"")</f>
        <v/>
      </c>
      <c r="K39" s="19" t="str">
        <f>IF(AND(O39=1,OR(H39="Win",H39="Loss")),IF(H39="Win",E39*F39,0)-F39-G39,"")</f>
        <v/>
      </c>
      <c r="L39" s="20" t="str">
        <f>IF(N39=1,(D39-IF(H39="Win",1,0))^2,"")</f>
        <v/>
      </c>
      <c r="M39" s="15" t="n"/>
      <c r="N39" s="18">
        <f>IF(AND(COUNT(D39)=1,D39&gt;=0,D39&lt;=1,OR(H39="Win",H39="Loss")),1,0)</f>
        <v>0</v>
      </c>
      <c r="O39" s="18">
        <f>IF(AND(COUNT(D39:G39)=4,D39&gt;=0,D39&lt;=1,E39&gt;=1,F39&gt;0,G39&gt;=0),1,0)</f>
        <v>0</v>
      </c>
    </row>
    <row r="40" ht="23" customHeight="1">
      <c r="A40" s="14" t="n"/>
      <c r="B40" s="15" t="n"/>
      <c r="C40" s="15" t="n"/>
      <c r="D40" s="16" t="n"/>
      <c r="E40" s="17" t="n"/>
      <c r="F40" s="17" t="n"/>
      <c r="G40" s="17" t="n"/>
      <c r="H40" s="15" t="n"/>
      <c r="I40" s="18" t="str">
        <f>IF(COUNTA(A40:H40,M40)=0,"",IF(O40=1,IF(H40="","Open",IF(OR(H40="Win",H40="Loss"),"Settled","Check outcome")),IF(COUNT(D40:G40)&lt;4,"Incomplete","Check inputs")))</f>
        <v/>
      </c>
      <c r="J40" s="19" t="str">
        <f>IF(O40=1,D40*E40*F40-F40-G40,"")</f>
        <v/>
      </c>
      <c r="K40" s="19" t="str">
        <f>IF(AND(O40=1,OR(H40="Win",H40="Loss")),IF(H40="Win",E40*F40,0)-F40-G40,"")</f>
        <v/>
      </c>
      <c r="L40" s="20" t="str">
        <f>IF(N40=1,(D40-IF(H40="Win",1,0))^2,"")</f>
        <v/>
      </c>
      <c r="M40" s="15" t="n"/>
      <c r="N40" s="18">
        <f>IF(AND(COUNT(D40)=1,D40&gt;=0,D40&lt;=1,OR(H40="Win",H40="Loss")),1,0)</f>
        <v>0</v>
      </c>
      <c r="O40" s="18">
        <f>IF(AND(COUNT(D40:G40)=4,D40&gt;=0,D40&lt;=1,E40&gt;=1,F40&gt;0,G40&gt;=0),1,0)</f>
        <v>0</v>
      </c>
    </row>
    <row r="41" ht="23" customHeight="1">
      <c r="A41" s="14" t="n"/>
      <c r="B41" s="15" t="n"/>
      <c r="C41" s="15" t="n"/>
      <c r="D41" s="16" t="n"/>
      <c r="E41" s="17" t="n"/>
      <c r="F41" s="17" t="n"/>
      <c r="G41" s="17" t="n"/>
      <c r="H41" s="15" t="n"/>
      <c r="I41" s="18" t="str">
        <f>IF(COUNTA(A41:H41,M41)=0,"",IF(O41=1,IF(H41="","Open",IF(OR(H41="Win",H41="Loss"),"Settled","Check outcome")),IF(COUNT(D41:G41)&lt;4,"Incomplete","Check inputs")))</f>
        <v/>
      </c>
      <c r="J41" s="19" t="str">
        <f>IF(O41=1,D41*E41*F41-F41-G41,"")</f>
        <v/>
      </c>
      <c r="K41" s="19" t="str">
        <f>IF(AND(O41=1,OR(H41="Win",H41="Loss")),IF(H41="Win",E41*F41,0)-F41-G41,"")</f>
        <v/>
      </c>
      <c r="L41" s="20" t="str">
        <f>IF(N41=1,(D41-IF(H41="Win",1,0))^2,"")</f>
        <v/>
      </c>
      <c r="M41" s="15" t="n"/>
      <c r="N41" s="18">
        <f>IF(AND(COUNT(D41)=1,D41&gt;=0,D41&lt;=1,OR(H41="Win",H41="Loss")),1,0)</f>
        <v>0</v>
      </c>
      <c r="O41" s="18">
        <f>IF(AND(COUNT(D41:G41)=4,D41&gt;=0,D41&lt;=1,E41&gt;=1,F41&gt;0,G41&gt;=0),1,0)</f>
        <v>0</v>
      </c>
    </row>
    <row r="42" ht="23" customHeight="1">
      <c r="A42" s="14" t="n"/>
      <c r="B42" s="15" t="n"/>
      <c r="C42" s="15" t="n"/>
      <c r="D42" s="16" t="n"/>
      <c r="E42" s="17" t="n"/>
      <c r="F42" s="17" t="n"/>
      <c r="G42" s="17" t="n"/>
      <c r="H42" s="15" t="n"/>
      <c r="I42" s="18" t="str">
        <f>IF(COUNTA(A42:H42,M42)=0,"",IF(O42=1,IF(H42="","Open",IF(OR(H42="Win",H42="Loss"),"Settled","Check outcome")),IF(COUNT(D42:G42)&lt;4,"Incomplete","Check inputs")))</f>
        <v/>
      </c>
      <c r="J42" s="19" t="str">
        <f>IF(O42=1,D42*E42*F42-F42-G42,"")</f>
        <v/>
      </c>
      <c r="K42" s="19" t="str">
        <f>IF(AND(O42=1,OR(H42="Win",H42="Loss")),IF(H42="Win",E42*F42,0)-F42-G42,"")</f>
        <v/>
      </c>
      <c r="L42" s="20" t="str">
        <f>IF(N42=1,(D42-IF(H42="Win",1,0))^2,"")</f>
        <v/>
      </c>
      <c r="M42" s="15" t="n"/>
      <c r="N42" s="18">
        <f>IF(AND(COUNT(D42)=1,D42&gt;=0,D42&lt;=1,OR(H42="Win",H42="Loss")),1,0)</f>
        <v>0</v>
      </c>
      <c r="O42" s="18">
        <f>IF(AND(COUNT(D42:G42)=4,D42&gt;=0,D42&lt;=1,E42&gt;=1,F42&gt;0,G42&gt;=0),1,0)</f>
        <v>0</v>
      </c>
    </row>
    <row r="43" ht="23" customHeight="1">
      <c r="A43" s="14" t="n"/>
      <c r="B43" s="15" t="n"/>
      <c r="C43" s="15" t="n"/>
      <c r="D43" s="16" t="n"/>
      <c r="E43" s="17" t="n"/>
      <c r="F43" s="17" t="n"/>
      <c r="G43" s="17" t="n"/>
      <c r="H43" s="15" t="n"/>
      <c r="I43" s="18" t="str">
        <f>IF(COUNTA(A43:H43,M43)=0,"",IF(O43=1,IF(H43="","Open",IF(OR(H43="Win",H43="Loss"),"Settled","Check outcome")),IF(COUNT(D43:G43)&lt;4,"Incomplete","Check inputs")))</f>
        <v/>
      </c>
      <c r="J43" s="19" t="str">
        <f>IF(O43=1,D43*E43*F43-F43-G43,"")</f>
        <v/>
      </c>
      <c r="K43" s="19" t="str">
        <f>IF(AND(O43=1,OR(H43="Win",H43="Loss")),IF(H43="Win",E43*F43,0)-F43-G43,"")</f>
        <v/>
      </c>
      <c r="L43" s="20" t="str">
        <f>IF(N43=1,(D43-IF(H43="Win",1,0))^2,"")</f>
        <v/>
      </c>
      <c r="M43" s="15" t="n"/>
      <c r="N43" s="18">
        <f>IF(AND(COUNT(D43)=1,D43&gt;=0,D43&lt;=1,OR(H43="Win",H43="Loss")),1,0)</f>
        <v>0</v>
      </c>
      <c r="O43" s="18">
        <f>IF(AND(COUNT(D43:G43)=4,D43&gt;=0,D43&lt;=1,E43&gt;=1,F43&gt;0,G43&gt;=0),1,0)</f>
        <v>0</v>
      </c>
    </row>
    <row r="44" ht="23" customHeight="1">
      <c r="A44" s="14" t="n"/>
      <c r="B44" s="15" t="n"/>
      <c r="C44" s="15" t="n"/>
      <c r="D44" s="16" t="n"/>
      <c r="E44" s="17" t="n"/>
      <c r="F44" s="17" t="n"/>
      <c r="G44" s="17" t="n"/>
      <c r="H44" s="15" t="n"/>
      <c r="I44" s="18" t="str">
        <f>IF(COUNTA(A44:H44,M44)=0,"",IF(O44=1,IF(H44="","Open",IF(OR(H44="Win",H44="Loss"),"Settled","Check outcome")),IF(COUNT(D44:G44)&lt;4,"Incomplete","Check inputs")))</f>
        <v/>
      </c>
      <c r="J44" s="19" t="str">
        <f>IF(O44=1,D44*E44*F44-F44-G44,"")</f>
        <v/>
      </c>
      <c r="K44" s="19" t="str">
        <f>IF(AND(O44=1,OR(H44="Win",H44="Loss")),IF(H44="Win",E44*F44,0)-F44-G44,"")</f>
        <v/>
      </c>
      <c r="L44" s="20" t="str">
        <f>IF(N44=1,(D44-IF(H44="Win",1,0))^2,"")</f>
        <v/>
      </c>
      <c r="M44" s="15" t="n"/>
      <c r="N44" s="18">
        <f>IF(AND(COUNT(D44)=1,D44&gt;=0,D44&lt;=1,OR(H44="Win",H44="Loss")),1,0)</f>
        <v>0</v>
      </c>
      <c r="O44" s="18">
        <f>IF(AND(COUNT(D44:G44)=4,D44&gt;=0,D44&lt;=1,E44&gt;=1,F44&gt;0,G44&gt;=0),1,0)</f>
        <v>0</v>
      </c>
    </row>
    <row r="45" ht="23" customHeight="1">
      <c r="A45" s="14" t="n"/>
      <c r="B45" s="15" t="n"/>
      <c r="C45" s="15" t="n"/>
      <c r="D45" s="16" t="n"/>
      <c r="E45" s="17" t="n"/>
      <c r="F45" s="17" t="n"/>
      <c r="G45" s="17" t="n"/>
      <c r="H45" s="15" t="n"/>
      <c r="I45" s="18" t="str">
        <f>IF(COUNTA(A45:H45,M45)=0,"",IF(O45=1,IF(H45="","Open",IF(OR(H45="Win",H45="Loss"),"Settled","Check outcome")),IF(COUNT(D45:G45)&lt;4,"Incomplete","Check inputs")))</f>
        <v/>
      </c>
      <c r="J45" s="19" t="str">
        <f>IF(O45=1,D45*E45*F45-F45-G45,"")</f>
        <v/>
      </c>
      <c r="K45" s="19" t="str">
        <f>IF(AND(O45=1,OR(H45="Win",H45="Loss")),IF(H45="Win",E45*F45,0)-F45-G45,"")</f>
        <v/>
      </c>
      <c r="L45" s="20" t="str">
        <f>IF(N45=1,(D45-IF(H45="Win",1,0))^2,"")</f>
        <v/>
      </c>
      <c r="M45" s="15" t="n"/>
      <c r="N45" s="18">
        <f>IF(AND(COUNT(D45)=1,D45&gt;=0,D45&lt;=1,OR(H45="Win",H45="Loss")),1,0)</f>
        <v>0</v>
      </c>
      <c r="O45" s="18">
        <f>IF(AND(COUNT(D45:G45)=4,D45&gt;=0,D45&lt;=1,E45&gt;=1,F45&gt;0,G45&gt;=0),1,0)</f>
        <v>0</v>
      </c>
    </row>
    <row r="46" ht="23" customHeight="1">
      <c r="A46" s="14" t="n"/>
      <c r="B46" s="15" t="n"/>
      <c r="C46" s="15" t="n"/>
      <c r="D46" s="16" t="n"/>
      <c r="E46" s="17" t="n"/>
      <c r="F46" s="17" t="n"/>
      <c r="G46" s="17" t="n"/>
      <c r="H46" s="15" t="n"/>
      <c r="I46" s="18" t="str">
        <f>IF(COUNTA(A46:H46,M46)=0,"",IF(O46=1,IF(H46="","Open",IF(OR(H46="Win",H46="Loss"),"Settled","Check outcome")),IF(COUNT(D46:G46)&lt;4,"Incomplete","Check inputs")))</f>
        <v/>
      </c>
      <c r="J46" s="19" t="str">
        <f>IF(O46=1,D46*E46*F46-F46-G46,"")</f>
        <v/>
      </c>
      <c r="K46" s="19" t="str">
        <f>IF(AND(O46=1,OR(H46="Win",H46="Loss")),IF(H46="Win",E46*F46,0)-F46-G46,"")</f>
        <v/>
      </c>
      <c r="L46" s="20" t="str">
        <f>IF(N46=1,(D46-IF(H46="Win",1,0))^2,"")</f>
        <v/>
      </c>
      <c r="M46" s="15" t="n"/>
      <c r="N46" s="18">
        <f>IF(AND(COUNT(D46)=1,D46&gt;=0,D46&lt;=1,OR(H46="Win",H46="Loss")),1,0)</f>
        <v>0</v>
      </c>
      <c r="O46" s="18">
        <f>IF(AND(COUNT(D46:G46)=4,D46&gt;=0,D46&lt;=1,E46&gt;=1,F46&gt;0,G46&gt;=0),1,0)</f>
        <v>0</v>
      </c>
    </row>
    <row r="47" ht="23" customHeight="1">
      <c r="A47" s="14" t="n"/>
      <c r="B47" s="15" t="n"/>
      <c r="C47" s="15" t="n"/>
      <c r="D47" s="16" t="n"/>
      <c r="E47" s="17" t="n"/>
      <c r="F47" s="17" t="n"/>
      <c r="G47" s="17" t="n"/>
      <c r="H47" s="15" t="n"/>
      <c r="I47" s="18" t="str">
        <f>IF(COUNTA(A47:H47,M47)=0,"",IF(O47=1,IF(H47="","Open",IF(OR(H47="Win",H47="Loss"),"Settled","Check outcome")),IF(COUNT(D47:G47)&lt;4,"Incomplete","Check inputs")))</f>
        <v/>
      </c>
      <c r="J47" s="19" t="str">
        <f>IF(O47=1,D47*E47*F47-F47-G47,"")</f>
        <v/>
      </c>
      <c r="K47" s="19" t="str">
        <f>IF(AND(O47=1,OR(H47="Win",H47="Loss")),IF(H47="Win",E47*F47,0)-F47-G47,"")</f>
        <v/>
      </c>
      <c r="L47" s="20" t="str">
        <f>IF(N47=1,(D47-IF(H47="Win",1,0))^2,"")</f>
        <v/>
      </c>
      <c r="M47" s="15" t="n"/>
      <c r="N47" s="18">
        <f>IF(AND(COUNT(D47)=1,D47&gt;=0,D47&lt;=1,OR(H47="Win",H47="Loss")),1,0)</f>
        <v>0</v>
      </c>
      <c r="O47" s="18">
        <f>IF(AND(COUNT(D47:G47)=4,D47&gt;=0,D47&lt;=1,E47&gt;=1,F47&gt;0,G47&gt;=0),1,0)</f>
        <v>0</v>
      </c>
    </row>
    <row r="48" ht="23" customHeight="1">
      <c r="A48" s="14" t="n"/>
      <c r="B48" s="15" t="n"/>
      <c r="C48" s="15" t="n"/>
      <c r="D48" s="16" t="n"/>
      <c r="E48" s="17" t="n"/>
      <c r="F48" s="17" t="n"/>
      <c r="G48" s="17" t="n"/>
      <c r="H48" s="15" t="n"/>
      <c r="I48" s="18" t="str">
        <f>IF(COUNTA(A48:H48,M48)=0,"",IF(O48=1,IF(H48="","Open",IF(OR(H48="Win",H48="Loss"),"Settled","Check outcome")),IF(COUNT(D48:G48)&lt;4,"Incomplete","Check inputs")))</f>
        <v/>
      </c>
      <c r="J48" s="19" t="str">
        <f>IF(O48=1,D48*E48*F48-F48-G48,"")</f>
        <v/>
      </c>
      <c r="K48" s="19" t="str">
        <f>IF(AND(O48=1,OR(H48="Win",H48="Loss")),IF(H48="Win",E48*F48,0)-F48-G48,"")</f>
        <v/>
      </c>
      <c r="L48" s="20" t="str">
        <f>IF(N48=1,(D48-IF(H48="Win",1,0))^2,"")</f>
        <v/>
      </c>
      <c r="M48" s="15" t="n"/>
      <c r="N48" s="18">
        <f>IF(AND(COUNT(D48)=1,D48&gt;=0,D48&lt;=1,OR(H48="Win",H48="Loss")),1,0)</f>
        <v>0</v>
      </c>
      <c r="O48" s="18">
        <f>IF(AND(COUNT(D48:G48)=4,D48&gt;=0,D48&lt;=1,E48&gt;=1,F48&gt;0,G48&gt;=0),1,0)</f>
        <v>0</v>
      </c>
    </row>
    <row r="49" ht="23" customHeight="1">
      <c r="A49" s="14" t="n"/>
      <c r="B49" s="15" t="n"/>
      <c r="C49" s="15" t="n"/>
      <c r="D49" s="16" t="n"/>
      <c r="E49" s="17" t="n"/>
      <c r="F49" s="17" t="n"/>
      <c r="G49" s="17" t="n"/>
      <c r="H49" s="15" t="n"/>
      <c r="I49" s="18" t="str">
        <f>IF(COUNTA(A49:H49,M49)=0,"",IF(O49=1,IF(H49="","Open",IF(OR(H49="Win",H49="Loss"),"Settled","Check outcome")),IF(COUNT(D49:G49)&lt;4,"Incomplete","Check inputs")))</f>
        <v/>
      </c>
      <c r="J49" s="19" t="str">
        <f>IF(O49=1,D49*E49*F49-F49-G49,"")</f>
        <v/>
      </c>
      <c r="K49" s="19" t="str">
        <f>IF(AND(O49=1,OR(H49="Win",H49="Loss")),IF(H49="Win",E49*F49,0)-F49-G49,"")</f>
        <v/>
      </c>
      <c r="L49" s="20" t="str">
        <f>IF(N49=1,(D49-IF(H49="Win",1,0))^2,"")</f>
        <v/>
      </c>
      <c r="M49" s="15" t="n"/>
      <c r="N49" s="18">
        <f>IF(AND(COUNT(D49)=1,D49&gt;=0,D49&lt;=1,OR(H49="Win",H49="Loss")),1,0)</f>
        <v>0</v>
      </c>
      <c r="O49" s="18">
        <f>IF(AND(COUNT(D49:G49)=4,D49&gt;=0,D49&lt;=1,E49&gt;=1,F49&gt;0,G49&gt;=0),1,0)</f>
        <v>0</v>
      </c>
    </row>
    <row r="50" ht="23" customHeight="1">
      <c r="A50" s="14" t="n"/>
      <c r="B50" s="15" t="n"/>
      <c r="C50" s="15" t="n"/>
      <c r="D50" s="16" t="n"/>
      <c r="E50" s="17" t="n"/>
      <c r="F50" s="17" t="n"/>
      <c r="G50" s="17" t="n"/>
      <c r="H50" s="15" t="n"/>
      <c r="I50" s="18" t="str">
        <f>IF(COUNTA(A50:H50,M50)=0,"",IF(O50=1,IF(H50="","Open",IF(OR(H50="Win",H50="Loss"),"Settled","Check outcome")),IF(COUNT(D50:G50)&lt;4,"Incomplete","Check inputs")))</f>
        <v/>
      </c>
      <c r="J50" s="19" t="str">
        <f>IF(O50=1,D50*E50*F50-F50-G50,"")</f>
        <v/>
      </c>
      <c r="K50" s="19" t="str">
        <f>IF(AND(O50=1,OR(H50="Win",H50="Loss")),IF(H50="Win",E50*F50,0)-F50-G50,"")</f>
        <v/>
      </c>
      <c r="L50" s="20" t="str">
        <f>IF(N50=1,(D50-IF(H50="Win",1,0))^2,"")</f>
        <v/>
      </c>
      <c r="M50" s="15" t="n"/>
      <c r="N50" s="18">
        <f>IF(AND(COUNT(D50)=1,D50&gt;=0,D50&lt;=1,OR(H50="Win",H50="Loss")),1,0)</f>
        <v>0</v>
      </c>
      <c r="O50" s="18">
        <f>IF(AND(COUNT(D50:G50)=4,D50&gt;=0,D50&lt;=1,E50&gt;=1,F50&gt;0,G50&gt;=0),1,0)</f>
        <v>0</v>
      </c>
    </row>
    <row r="51" ht="23" customHeight="1">
      <c r="A51" s="14" t="n"/>
      <c r="B51" s="15" t="n"/>
      <c r="C51" s="15" t="n"/>
      <c r="D51" s="16" t="n"/>
      <c r="E51" s="17" t="n"/>
      <c r="F51" s="17" t="n"/>
      <c r="G51" s="17" t="n"/>
      <c r="H51" s="15" t="n"/>
      <c r="I51" s="18" t="str">
        <f>IF(COUNTA(A51:H51,M51)=0,"",IF(O51=1,IF(H51="","Open",IF(OR(H51="Win",H51="Loss"),"Settled","Check outcome")),IF(COUNT(D51:G51)&lt;4,"Incomplete","Check inputs")))</f>
        <v/>
      </c>
      <c r="J51" s="19" t="str">
        <f>IF(O51=1,D51*E51*F51-F51-G51,"")</f>
        <v/>
      </c>
      <c r="K51" s="19" t="str">
        <f>IF(AND(O51=1,OR(H51="Win",H51="Loss")),IF(H51="Win",E51*F51,0)-F51-G51,"")</f>
        <v/>
      </c>
      <c r="L51" s="20" t="str">
        <f>IF(N51=1,(D51-IF(H51="Win",1,0))^2,"")</f>
        <v/>
      </c>
      <c r="M51" s="15" t="n"/>
      <c r="N51" s="18">
        <f>IF(AND(COUNT(D51)=1,D51&gt;=0,D51&lt;=1,OR(H51="Win",H51="Loss")),1,0)</f>
        <v>0</v>
      </c>
      <c r="O51" s="18">
        <f>IF(AND(COUNT(D51:G51)=4,D51&gt;=0,D51&lt;=1,E51&gt;=1,F51&gt;0,G51&gt;=0),1,0)</f>
        <v>0</v>
      </c>
    </row>
    <row r="52" ht="23" customHeight="1">
      <c r="A52" s="14" t="n"/>
      <c r="B52" s="15" t="n"/>
      <c r="C52" s="15" t="n"/>
      <c r="D52" s="16" t="n"/>
      <c r="E52" s="17" t="n"/>
      <c r="F52" s="17" t="n"/>
      <c r="G52" s="17" t="n"/>
      <c r="H52" s="15" t="n"/>
      <c r="I52" s="18" t="str">
        <f>IF(COUNTA(A52:H52,M52)=0,"",IF(O52=1,IF(H52="","Open",IF(OR(H52="Win",H52="Loss"),"Settled","Check outcome")),IF(COUNT(D52:G52)&lt;4,"Incomplete","Check inputs")))</f>
        <v/>
      </c>
      <c r="J52" s="19" t="str">
        <f>IF(O52=1,D52*E52*F52-F52-G52,"")</f>
        <v/>
      </c>
      <c r="K52" s="19" t="str">
        <f>IF(AND(O52=1,OR(H52="Win",H52="Loss")),IF(H52="Win",E52*F52,0)-F52-G52,"")</f>
        <v/>
      </c>
      <c r="L52" s="20" t="str">
        <f>IF(N52=1,(D52-IF(H52="Win",1,0))^2,"")</f>
        <v/>
      </c>
      <c r="M52" s="15" t="n"/>
      <c r="N52" s="18">
        <f>IF(AND(COUNT(D52)=1,D52&gt;=0,D52&lt;=1,OR(H52="Win",H52="Loss")),1,0)</f>
        <v>0</v>
      </c>
      <c r="O52" s="18">
        <f>IF(AND(COUNT(D52:G52)=4,D52&gt;=0,D52&lt;=1,E52&gt;=1,F52&gt;0,G52&gt;=0),1,0)</f>
        <v>0</v>
      </c>
    </row>
    <row r="53" ht="23" customHeight="1">
      <c r="A53" s="14" t="n"/>
      <c r="B53" s="15" t="n"/>
      <c r="C53" s="15" t="n"/>
      <c r="D53" s="16" t="n"/>
      <c r="E53" s="17" t="n"/>
      <c r="F53" s="17" t="n"/>
      <c r="G53" s="17" t="n"/>
      <c r="H53" s="15" t="n"/>
      <c r="I53" s="18" t="str">
        <f>IF(COUNTA(A53:H53,M53)=0,"",IF(O53=1,IF(H53="","Open",IF(OR(H53="Win",H53="Loss"),"Settled","Check outcome")),IF(COUNT(D53:G53)&lt;4,"Incomplete","Check inputs")))</f>
        <v/>
      </c>
      <c r="J53" s="19" t="str">
        <f>IF(O53=1,D53*E53*F53-F53-G53,"")</f>
        <v/>
      </c>
      <c r="K53" s="19" t="str">
        <f>IF(AND(O53=1,OR(H53="Win",H53="Loss")),IF(H53="Win",E53*F53,0)-F53-G53,"")</f>
        <v/>
      </c>
      <c r="L53" s="20" t="str">
        <f>IF(N53=1,(D53-IF(H53="Win",1,0))^2,"")</f>
        <v/>
      </c>
      <c r="M53" s="15" t="n"/>
      <c r="N53" s="18">
        <f>IF(AND(COUNT(D53)=1,D53&gt;=0,D53&lt;=1,OR(H53="Win",H53="Loss")),1,0)</f>
        <v>0</v>
      </c>
      <c r="O53" s="18">
        <f>IF(AND(COUNT(D53:G53)=4,D53&gt;=0,D53&lt;=1,E53&gt;=1,F53&gt;0,G53&gt;=0),1,0)</f>
        <v>0</v>
      </c>
    </row>
    <row r="54" ht="23" customHeight="1">
      <c r="A54" s="14" t="n"/>
      <c r="B54" s="15" t="n"/>
      <c r="C54" s="15" t="n"/>
      <c r="D54" s="16" t="n"/>
      <c r="E54" s="17" t="n"/>
      <c r="F54" s="17" t="n"/>
      <c r="G54" s="17" t="n"/>
      <c r="H54" s="15" t="n"/>
      <c r="I54" s="18" t="str">
        <f>IF(COUNTA(A54:H54,M54)=0,"",IF(O54=1,IF(H54="","Open",IF(OR(H54="Win",H54="Loss"),"Settled","Check outcome")),IF(COUNT(D54:G54)&lt;4,"Incomplete","Check inputs")))</f>
        <v/>
      </c>
      <c r="J54" s="19" t="str">
        <f>IF(O54=1,D54*E54*F54-F54-G54,"")</f>
        <v/>
      </c>
      <c r="K54" s="19" t="str">
        <f>IF(AND(O54=1,OR(H54="Win",H54="Loss")),IF(H54="Win",E54*F54,0)-F54-G54,"")</f>
        <v/>
      </c>
      <c r="L54" s="20" t="str">
        <f>IF(N54=1,(D54-IF(H54="Win",1,0))^2,"")</f>
        <v/>
      </c>
      <c r="M54" s="15" t="n"/>
      <c r="N54" s="18">
        <f>IF(AND(COUNT(D54)=1,D54&gt;=0,D54&lt;=1,OR(H54="Win",H54="Loss")),1,0)</f>
        <v>0</v>
      </c>
      <c r="O54" s="18">
        <f>IF(AND(COUNT(D54:G54)=4,D54&gt;=0,D54&lt;=1,E54&gt;=1,F54&gt;0,G54&gt;=0),1,0)</f>
        <v>0</v>
      </c>
    </row>
    <row r="55" ht="23" customHeight="1">
      <c r="A55" s="14" t="n"/>
      <c r="B55" s="15" t="n"/>
      <c r="C55" s="15" t="n"/>
      <c r="D55" s="16" t="n"/>
      <c r="E55" s="17" t="n"/>
      <c r="F55" s="17" t="n"/>
      <c r="G55" s="17" t="n"/>
      <c r="H55" s="15" t="n"/>
      <c r="I55" s="18" t="str">
        <f>IF(COUNTA(A55:H55,M55)=0,"",IF(O55=1,IF(H55="","Open",IF(OR(H55="Win",H55="Loss"),"Settled","Check outcome")),IF(COUNT(D55:G55)&lt;4,"Incomplete","Check inputs")))</f>
        <v/>
      </c>
      <c r="J55" s="19" t="str">
        <f>IF(O55=1,D55*E55*F55-F55-G55,"")</f>
        <v/>
      </c>
      <c r="K55" s="19" t="str">
        <f>IF(AND(O55=1,OR(H55="Win",H55="Loss")),IF(H55="Win",E55*F55,0)-F55-G55,"")</f>
        <v/>
      </c>
      <c r="L55" s="20" t="str">
        <f>IF(N55=1,(D55-IF(H55="Win",1,0))^2,"")</f>
        <v/>
      </c>
      <c r="M55" s="15" t="n"/>
      <c r="N55" s="18">
        <f>IF(AND(COUNT(D55)=1,D55&gt;=0,D55&lt;=1,OR(H55="Win",H55="Loss")),1,0)</f>
        <v>0</v>
      </c>
      <c r="O55" s="18">
        <f>IF(AND(COUNT(D55:G55)=4,D55&gt;=0,D55&lt;=1,E55&gt;=1,F55&gt;0,G55&gt;=0),1,0)</f>
        <v>0</v>
      </c>
    </row>
    <row r="56" ht="23" customHeight="1">
      <c r="A56" s="14" t="n"/>
      <c r="B56" s="15" t="n"/>
      <c r="C56" s="15" t="n"/>
      <c r="D56" s="16" t="n"/>
      <c r="E56" s="17" t="n"/>
      <c r="F56" s="17" t="n"/>
      <c r="G56" s="17" t="n"/>
      <c r="H56" s="15" t="n"/>
      <c r="I56" s="18" t="str">
        <f>IF(COUNTA(A56:H56,M56)=0,"",IF(O56=1,IF(H56="","Open",IF(OR(H56="Win",H56="Loss"),"Settled","Check outcome")),IF(COUNT(D56:G56)&lt;4,"Incomplete","Check inputs")))</f>
        <v/>
      </c>
      <c r="J56" s="19" t="str">
        <f>IF(O56=1,D56*E56*F56-F56-G56,"")</f>
        <v/>
      </c>
      <c r="K56" s="19" t="str">
        <f>IF(AND(O56=1,OR(H56="Win",H56="Loss")),IF(H56="Win",E56*F56,0)-F56-G56,"")</f>
        <v/>
      </c>
      <c r="L56" s="20" t="str">
        <f>IF(N56=1,(D56-IF(H56="Win",1,0))^2,"")</f>
        <v/>
      </c>
      <c r="M56" s="15" t="n"/>
      <c r="N56" s="18">
        <f>IF(AND(COUNT(D56)=1,D56&gt;=0,D56&lt;=1,OR(H56="Win",H56="Loss")),1,0)</f>
        <v>0</v>
      </c>
      <c r="O56" s="18">
        <f>IF(AND(COUNT(D56:G56)=4,D56&gt;=0,D56&lt;=1,E56&gt;=1,F56&gt;0,G56&gt;=0),1,0)</f>
        <v>0</v>
      </c>
    </row>
    <row r="57" ht="23" customHeight="1">
      <c r="A57" s="14" t="n"/>
      <c r="B57" s="15" t="n"/>
      <c r="C57" s="15" t="n"/>
      <c r="D57" s="16" t="n"/>
      <c r="E57" s="17" t="n"/>
      <c r="F57" s="17" t="n"/>
      <c r="G57" s="17" t="n"/>
      <c r="H57" s="15" t="n"/>
      <c r="I57" s="18" t="str">
        <f>IF(COUNTA(A57:H57,M57)=0,"",IF(O57=1,IF(H57="","Open",IF(OR(H57="Win",H57="Loss"),"Settled","Check outcome")),IF(COUNT(D57:G57)&lt;4,"Incomplete","Check inputs")))</f>
        <v/>
      </c>
      <c r="J57" s="19" t="str">
        <f>IF(O57=1,D57*E57*F57-F57-G57,"")</f>
        <v/>
      </c>
      <c r="K57" s="19" t="str">
        <f>IF(AND(O57=1,OR(H57="Win",H57="Loss")),IF(H57="Win",E57*F57,0)-F57-G57,"")</f>
        <v/>
      </c>
      <c r="L57" s="20" t="str">
        <f>IF(N57=1,(D57-IF(H57="Win",1,0))^2,"")</f>
        <v/>
      </c>
      <c r="M57" s="15" t="n"/>
      <c r="N57" s="18">
        <f>IF(AND(COUNT(D57)=1,D57&gt;=0,D57&lt;=1,OR(H57="Win",H57="Loss")),1,0)</f>
        <v>0</v>
      </c>
      <c r="O57" s="18">
        <f>IF(AND(COUNT(D57:G57)=4,D57&gt;=0,D57&lt;=1,E57&gt;=1,F57&gt;0,G57&gt;=0),1,0)</f>
        <v>0</v>
      </c>
    </row>
    <row r="58" ht="23" customHeight="1">
      <c r="A58" s="14" t="n"/>
      <c r="B58" s="15" t="n"/>
      <c r="C58" s="15" t="n"/>
      <c r="D58" s="16" t="n"/>
      <c r="E58" s="17" t="n"/>
      <c r="F58" s="17" t="n"/>
      <c r="G58" s="17" t="n"/>
      <c r="H58" s="15" t="n"/>
      <c r="I58" s="18" t="str">
        <f>IF(COUNTA(A58:H58,M58)=0,"",IF(O58=1,IF(H58="","Open",IF(OR(H58="Win",H58="Loss"),"Settled","Check outcome")),IF(COUNT(D58:G58)&lt;4,"Incomplete","Check inputs")))</f>
        <v/>
      </c>
      <c r="J58" s="19" t="str">
        <f>IF(O58=1,D58*E58*F58-F58-G58,"")</f>
        <v/>
      </c>
      <c r="K58" s="19" t="str">
        <f>IF(AND(O58=1,OR(H58="Win",H58="Loss")),IF(H58="Win",E58*F58,0)-F58-G58,"")</f>
        <v/>
      </c>
      <c r="L58" s="20" t="str">
        <f>IF(N58=1,(D58-IF(H58="Win",1,0))^2,"")</f>
        <v/>
      </c>
      <c r="M58" s="15" t="n"/>
      <c r="N58" s="18">
        <f>IF(AND(COUNT(D58)=1,D58&gt;=0,D58&lt;=1,OR(H58="Win",H58="Loss")),1,0)</f>
        <v>0</v>
      </c>
      <c r="O58" s="18">
        <f>IF(AND(COUNT(D58:G58)=4,D58&gt;=0,D58&lt;=1,E58&gt;=1,F58&gt;0,G58&gt;=0),1,0)</f>
        <v>0</v>
      </c>
    </row>
    <row r="59" ht="23" customHeight="1">
      <c r="A59" s="14" t="n"/>
      <c r="B59" s="15" t="n"/>
      <c r="C59" s="15" t="n"/>
      <c r="D59" s="16" t="n"/>
      <c r="E59" s="17" t="n"/>
      <c r="F59" s="17" t="n"/>
      <c r="G59" s="17" t="n"/>
      <c r="H59" s="15" t="n"/>
      <c r="I59" s="18" t="str">
        <f>IF(COUNTA(A59:H59,M59)=0,"",IF(O59=1,IF(H59="","Open",IF(OR(H59="Win",H59="Loss"),"Settled","Check outcome")),IF(COUNT(D59:G59)&lt;4,"Incomplete","Check inputs")))</f>
        <v/>
      </c>
      <c r="J59" s="19" t="str">
        <f>IF(O59=1,D59*E59*F59-F59-G59,"")</f>
        <v/>
      </c>
      <c r="K59" s="19" t="str">
        <f>IF(AND(O59=1,OR(H59="Win",H59="Loss")),IF(H59="Win",E59*F59,0)-F59-G59,"")</f>
        <v/>
      </c>
      <c r="L59" s="20" t="str">
        <f>IF(N59=1,(D59-IF(H59="Win",1,0))^2,"")</f>
        <v/>
      </c>
      <c r="M59" s="15" t="n"/>
      <c r="N59" s="18">
        <f>IF(AND(COUNT(D59)=1,D59&gt;=0,D59&lt;=1,OR(H59="Win",H59="Loss")),1,0)</f>
        <v>0</v>
      </c>
      <c r="O59" s="18">
        <f>IF(AND(COUNT(D59:G59)=4,D59&gt;=0,D59&lt;=1,E59&gt;=1,F59&gt;0,G59&gt;=0),1,0)</f>
        <v>0</v>
      </c>
    </row>
    <row r="60" ht="23" customHeight="1">
      <c r="A60" s="14" t="n"/>
      <c r="B60" s="15" t="n"/>
      <c r="C60" s="15" t="n"/>
      <c r="D60" s="16" t="n"/>
      <c r="E60" s="17" t="n"/>
      <c r="F60" s="17" t="n"/>
      <c r="G60" s="17" t="n"/>
      <c r="H60" s="15" t="n"/>
      <c r="I60" s="18" t="str">
        <f>IF(COUNTA(A60:H60,M60)=0,"",IF(O60=1,IF(H60="","Open",IF(OR(H60="Win",H60="Loss"),"Settled","Check outcome")),IF(COUNT(D60:G60)&lt;4,"Incomplete","Check inputs")))</f>
        <v/>
      </c>
      <c r="J60" s="19" t="str">
        <f>IF(O60=1,D60*E60*F60-F60-G60,"")</f>
        <v/>
      </c>
      <c r="K60" s="19" t="str">
        <f>IF(AND(O60=1,OR(H60="Win",H60="Loss")),IF(H60="Win",E60*F60,0)-F60-G60,"")</f>
        <v/>
      </c>
      <c r="L60" s="20" t="str">
        <f>IF(N60=1,(D60-IF(H60="Win",1,0))^2,"")</f>
        <v/>
      </c>
      <c r="M60" s="15" t="n"/>
      <c r="N60" s="18">
        <f>IF(AND(COUNT(D60)=1,D60&gt;=0,D60&lt;=1,OR(H60="Win",H60="Loss")),1,0)</f>
        <v>0</v>
      </c>
      <c r="O60" s="18">
        <f>IF(AND(COUNT(D60:G60)=4,D60&gt;=0,D60&lt;=1,E60&gt;=1,F60&gt;0,G60&gt;=0),1,0)</f>
        <v>0</v>
      </c>
    </row>
    <row r="61" ht="23" customHeight="1">
      <c r="A61" s="14" t="n"/>
      <c r="B61" s="15" t="n"/>
      <c r="C61" s="15" t="n"/>
      <c r="D61" s="16" t="n"/>
      <c r="E61" s="17" t="n"/>
      <c r="F61" s="17" t="n"/>
      <c r="G61" s="17" t="n"/>
      <c r="H61" s="15" t="n"/>
      <c r="I61" s="18" t="str">
        <f>IF(COUNTA(A61:H61,M61)=0,"",IF(O61=1,IF(H61="","Open",IF(OR(H61="Win",H61="Loss"),"Settled","Check outcome")),IF(COUNT(D61:G61)&lt;4,"Incomplete","Check inputs")))</f>
        <v/>
      </c>
      <c r="J61" s="19" t="str">
        <f>IF(O61=1,D61*E61*F61-F61-G61,"")</f>
        <v/>
      </c>
      <c r="K61" s="19" t="str">
        <f>IF(AND(O61=1,OR(H61="Win",H61="Loss")),IF(H61="Win",E61*F61,0)-F61-G61,"")</f>
        <v/>
      </c>
      <c r="L61" s="20" t="str">
        <f>IF(N61=1,(D61-IF(H61="Win",1,0))^2,"")</f>
        <v/>
      </c>
      <c r="M61" s="15" t="n"/>
      <c r="N61" s="18">
        <f>IF(AND(COUNT(D61)=1,D61&gt;=0,D61&lt;=1,OR(H61="Win",H61="Loss")),1,0)</f>
        <v>0</v>
      </c>
      <c r="O61" s="18">
        <f>IF(AND(COUNT(D61:G61)=4,D61&gt;=0,D61&lt;=1,E61&gt;=1,F61&gt;0,G61&gt;=0),1,0)</f>
        <v>0</v>
      </c>
    </row>
    <row r="62" ht="23" customHeight="1">
      <c r="A62" s="14" t="n"/>
      <c r="B62" s="15" t="n"/>
      <c r="C62" s="15" t="n"/>
      <c r="D62" s="16" t="n"/>
      <c r="E62" s="17" t="n"/>
      <c r="F62" s="17" t="n"/>
      <c r="G62" s="17" t="n"/>
      <c r="H62" s="15" t="n"/>
      <c r="I62" s="18" t="str">
        <f>IF(COUNTA(A62:H62,M62)=0,"",IF(O62=1,IF(H62="","Open",IF(OR(H62="Win",H62="Loss"),"Settled","Check outcome")),IF(COUNT(D62:G62)&lt;4,"Incomplete","Check inputs")))</f>
        <v/>
      </c>
      <c r="J62" s="19" t="str">
        <f>IF(O62=1,D62*E62*F62-F62-G62,"")</f>
        <v/>
      </c>
      <c r="K62" s="19" t="str">
        <f>IF(AND(O62=1,OR(H62="Win",H62="Loss")),IF(H62="Win",E62*F62,0)-F62-G62,"")</f>
        <v/>
      </c>
      <c r="L62" s="20" t="str">
        <f>IF(N62=1,(D62-IF(H62="Win",1,0))^2,"")</f>
        <v/>
      </c>
      <c r="M62" s="15" t="n"/>
      <c r="N62" s="18">
        <f>IF(AND(COUNT(D62)=1,D62&gt;=0,D62&lt;=1,OR(H62="Win",H62="Loss")),1,0)</f>
        <v>0</v>
      </c>
      <c r="O62" s="18">
        <f>IF(AND(COUNT(D62:G62)=4,D62&gt;=0,D62&lt;=1,E62&gt;=1,F62&gt;0,G62&gt;=0),1,0)</f>
        <v>0</v>
      </c>
    </row>
    <row r="63" ht="23" customHeight="1">
      <c r="A63" s="14" t="n"/>
      <c r="B63" s="15" t="n"/>
      <c r="C63" s="15" t="n"/>
      <c r="D63" s="16" t="n"/>
      <c r="E63" s="17" t="n"/>
      <c r="F63" s="17" t="n"/>
      <c r="G63" s="17" t="n"/>
      <c r="H63" s="15" t="n"/>
      <c r="I63" s="18" t="str">
        <f>IF(COUNTA(A63:H63,M63)=0,"",IF(O63=1,IF(H63="","Open",IF(OR(H63="Win",H63="Loss"),"Settled","Check outcome")),IF(COUNT(D63:G63)&lt;4,"Incomplete","Check inputs")))</f>
        <v/>
      </c>
      <c r="J63" s="19" t="str">
        <f>IF(O63=1,D63*E63*F63-F63-G63,"")</f>
        <v/>
      </c>
      <c r="K63" s="19" t="str">
        <f>IF(AND(O63=1,OR(H63="Win",H63="Loss")),IF(H63="Win",E63*F63,0)-F63-G63,"")</f>
        <v/>
      </c>
      <c r="L63" s="20" t="str">
        <f>IF(N63=1,(D63-IF(H63="Win",1,0))^2,"")</f>
        <v/>
      </c>
      <c r="M63" s="15" t="n"/>
      <c r="N63" s="18">
        <f>IF(AND(COUNT(D63)=1,D63&gt;=0,D63&lt;=1,OR(H63="Win",H63="Loss")),1,0)</f>
        <v>0</v>
      </c>
      <c r="O63" s="18">
        <f>IF(AND(COUNT(D63:G63)=4,D63&gt;=0,D63&lt;=1,E63&gt;=1,F63&gt;0,G63&gt;=0),1,0)</f>
        <v>0</v>
      </c>
    </row>
    <row r="64" ht="23" customHeight="1">
      <c r="A64" s="14" t="n"/>
      <c r="B64" s="15" t="n"/>
      <c r="C64" s="15" t="n"/>
      <c r="D64" s="16" t="n"/>
      <c r="E64" s="17" t="n"/>
      <c r="F64" s="17" t="n"/>
      <c r="G64" s="17" t="n"/>
      <c r="H64" s="15" t="n"/>
      <c r="I64" s="18" t="str">
        <f>IF(COUNTA(A64:H64,M64)=0,"",IF(O64=1,IF(H64="","Open",IF(OR(H64="Win",H64="Loss"),"Settled","Check outcome")),IF(COUNT(D64:G64)&lt;4,"Incomplete","Check inputs")))</f>
        <v/>
      </c>
      <c r="J64" s="19" t="str">
        <f>IF(O64=1,D64*E64*F64-F64-G64,"")</f>
        <v/>
      </c>
      <c r="K64" s="19" t="str">
        <f>IF(AND(O64=1,OR(H64="Win",H64="Loss")),IF(H64="Win",E64*F64,0)-F64-G64,"")</f>
        <v/>
      </c>
      <c r="L64" s="20" t="str">
        <f>IF(N64=1,(D64-IF(H64="Win",1,0))^2,"")</f>
        <v/>
      </c>
      <c r="M64" s="15" t="n"/>
      <c r="N64" s="18">
        <f>IF(AND(COUNT(D64)=1,D64&gt;=0,D64&lt;=1,OR(H64="Win",H64="Loss")),1,0)</f>
        <v>0</v>
      </c>
      <c r="O64" s="18">
        <f>IF(AND(COUNT(D64:G64)=4,D64&gt;=0,D64&lt;=1,E64&gt;=1,F64&gt;0,G64&gt;=0),1,0)</f>
        <v>0</v>
      </c>
    </row>
    <row r="65" ht="23" customHeight="1">
      <c r="A65" s="14" t="n"/>
      <c r="B65" s="15" t="n"/>
      <c r="C65" s="15" t="n"/>
      <c r="D65" s="16" t="n"/>
      <c r="E65" s="17" t="n"/>
      <c r="F65" s="17" t="n"/>
      <c r="G65" s="17" t="n"/>
      <c r="H65" s="15" t="n"/>
      <c r="I65" s="18" t="str">
        <f>IF(COUNTA(A65:H65,M65)=0,"",IF(O65=1,IF(H65="","Open",IF(OR(H65="Win",H65="Loss"),"Settled","Check outcome")),IF(COUNT(D65:G65)&lt;4,"Incomplete","Check inputs")))</f>
        <v/>
      </c>
      <c r="J65" s="19" t="str">
        <f>IF(O65=1,D65*E65*F65-F65-G65,"")</f>
        <v/>
      </c>
      <c r="K65" s="19" t="str">
        <f>IF(AND(O65=1,OR(H65="Win",H65="Loss")),IF(H65="Win",E65*F65,0)-F65-G65,"")</f>
        <v/>
      </c>
      <c r="L65" s="20" t="str">
        <f>IF(N65=1,(D65-IF(H65="Win",1,0))^2,"")</f>
        <v/>
      </c>
      <c r="M65" s="15" t="n"/>
      <c r="N65" s="18">
        <f>IF(AND(COUNT(D65)=1,D65&gt;=0,D65&lt;=1,OR(H65="Win",H65="Loss")),1,0)</f>
        <v>0</v>
      </c>
      <c r="O65" s="18">
        <f>IF(AND(COUNT(D65:G65)=4,D65&gt;=0,D65&lt;=1,E65&gt;=1,F65&gt;0,G65&gt;=0),1,0)</f>
        <v>0</v>
      </c>
    </row>
    <row r="66" ht="23" customHeight="1">
      <c r="A66" s="14" t="n"/>
      <c r="B66" s="15" t="n"/>
      <c r="C66" s="15" t="n"/>
      <c r="D66" s="16" t="n"/>
      <c r="E66" s="17" t="n"/>
      <c r="F66" s="17" t="n"/>
      <c r="G66" s="17" t="n"/>
      <c r="H66" s="15" t="n"/>
      <c r="I66" s="18" t="str">
        <f>IF(COUNTA(A66:H66,M66)=0,"",IF(O66=1,IF(H66="","Open",IF(OR(H66="Win",H66="Loss"),"Settled","Check outcome")),IF(COUNT(D66:G66)&lt;4,"Incomplete","Check inputs")))</f>
        <v/>
      </c>
      <c r="J66" s="19" t="str">
        <f>IF(O66=1,D66*E66*F66-F66-G66,"")</f>
        <v/>
      </c>
      <c r="K66" s="19" t="str">
        <f>IF(AND(O66=1,OR(H66="Win",H66="Loss")),IF(H66="Win",E66*F66,0)-F66-G66,"")</f>
        <v/>
      </c>
      <c r="L66" s="20" t="str">
        <f>IF(N66=1,(D66-IF(H66="Win",1,0))^2,"")</f>
        <v/>
      </c>
      <c r="M66" s="15" t="n"/>
      <c r="N66" s="18">
        <f>IF(AND(COUNT(D66)=1,D66&gt;=0,D66&lt;=1,OR(H66="Win",H66="Loss")),1,0)</f>
        <v>0</v>
      </c>
      <c r="O66" s="18">
        <f>IF(AND(COUNT(D66:G66)=4,D66&gt;=0,D66&lt;=1,E66&gt;=1,F66&gt;0,G66&gt;=0),1,0)</f>
        <v>0</v>
      </c>
    </row>
    <row r="67" ht="23" customHeight="1">
      <c r="A67" s="14" t="n"/>
      <c r="B67" s="15" t="n"/>
      <c r="C67" s="15" t="n"/>
      <c r="D67" s="16" t="n"/>
      <c r="E67" s="17" t="n"/>
      <c r="F67" s="17" t="n"/>
      <c r="G67" s="17" t="n"/>
      <c r="H67" s="15" t="n"/>
      <c r="I67" s="18" t="str">
        <f>IF(COUNTA(A67:H67,M67)=0,"",IF(O67=1,IF(H67="","Open",IF(OR(H67="Win",H67="Loss"),"Settled","Check outcome")),IF(COUNT(D67:G67)&lt;4,"Incomplete","Check inputs")))</f>
        <v/>
      </c>
      <c r="J67" s="19" t="str">
        <f>IF(O67=1,D67*E67*F67-F67-G67,"")</f>
        <v/>
      </c>
      <c r="K67" s="19" t="str">
        <f>IF(AND(O67=1,OR(H67="Win",H67="Loss")),IF(H67="Win",E67*F67,0)-F67-G67,"")</f>
        <v/>
      </c>
      <c r="L67" s="20" t="str">
        <f>IF(N67=1,(D67-IF(H67="Win",1,0))^2,"")</f>
        <v/>
      </c>
      <c r="M67" s="15" t="n"/>
      <c r="N67" s="18">
        <f>IF(AND(COUNT(D67)=1,D67&gt;=0,D67&lt;=1,OR(H67="Win",H67="Loss")),1,0)</f>
        <v>0</v>
      </c>
      <c r="O67" s="18">
        <f>IF(AND(COUNT(D67:G67)=4,D67&gt;=0,D67&lt;=1,E67&gt;=1,F67&gt;0,G67&gt;=0),1,0)</f>
        <v>0</v>
      </c>
    </row>
    <row r="68" ht="23" customHeight="1">
      <c r="A68" s="14" t="n"/>
      <c r="B68" s="15" t="n"/>
      <c r="C68" s="15" t="n"/>
      <c r="D68" s="16" t="n"/>
      <c r="E68" s="17" t="n"/>
      <c r="F68" s="17" t="n"/>
      <c r="G68" s="17" t="n"/>
      <c r="H68" s="15" t="n"/>
      <c r="I68" s="18" t="str">
        <f>IF(COUNTA(A68:H68,M68)=0,"",IF(O68=1,IF(H68="","Open",IF(OR(H68="Win",H68="Loss"),"Settled","Check outcome")),IF(COUNT(D68:G68)&lt;4,"Incomplete","Check inputs")))</f>
        <v/>
      </c>
      <c r="J68" s="19" t="str">
        <f>IF(O68=1,D68*E68*F68-F68-G68,"")</f>
        <v/>
      </c>
      <c r="K68" s="19" t="str">
        <f>IF(AND(O68=1,OR(H68="Win",H68="Loss")),IF(H68="Win",E68*F68,0)-F68-G68,"")</f>
        <v/>
      </c>
      <c r="L68" s="20" t="str">
        <f>IF(N68=1,(D68-IF(H68="Win",1,0))^2,"")</f>
        <v/>
      </c>
      <c r="M68" s="15" t="n"/>
      <c r="N68" s="18">
        <f>IF(AND(COUNT(D68)=1,D68&gt;=0,D68&lt;=1,OR(H68="Win",H68="Loss")),1,0)</f>
        <v>0</v>
      </c>
      <c r="O68" s="18">
        <f>IF(AND(COUNT(D68:G68)=4,D68&gt;=0,D68&lt;=1,E68&gt;=1,F68&gt;0,G68&gt;=0),1,0)</f>
        <v>0</v>
      </c>
    </row>
    <row r="69" ht="23" customHeight="1">
      <c r="A69" s="14" t="n"/>
      <c r="B69" s="15" t="n"/>
      <c r="C69" s="15" t="n"/>
      <c r="D69" s="16" t="n"/>
      <c r="E69" s="17" t="n"/>
      <c r="F69" s="17" t="n"/>
      <c r="G69" s="17" t="n"/>
      <c r="H69" s="15" t="n"/>
      <c r="I69" s="18" t="str">
        <f>IF(COUNTA(A69:H69,M69)=0,"",IF(O69=1,IF(H69="","Open",IF(OR(H69="Win",H69="Loss"),"Settled","Check outcome")),IF(COUNT(D69:G69)&lt;4,"Incomplete","Check inputs")))</f>
        <v/>
      </c>
      <c r="J69" s="19" t="str">
        <f>IF(O69=1,D69*E69*F69-F69-G69,"")</f>
        <v/>
      </c>
      <c r="K69" s="19" t="str">
        <f>IF(AND(O69=1,OR(H69="Win",H69="Loss")),IF(H69="Win",E69*F69,0)-F69-G69,"")</f>
        <v/>
      </c>
      <c r="L69" s="20" t="str">
        <f>IF(N69=1,(D69-IF(H69="Win",1,0))^2,"")</f>
        <v/>
      </c>
      <c r="M69" s="15" t="n"/>
      <c r="N69" s="18">
        <f>IF(AND(COUNT(D69)=1,D69&gt;=0,D69&lt;=1,OR(H69="Win",H69="Loss")),1,0)</f>
        <v>0</v>
      </c>
      <c r="O69" s="18">
        <f>IF(AND(COUNT(D69:G69)=4,D69&gt;=0,D69&lt;=1,E69&gt;=1,F69&gt;0,G69&gt;=0),1,0)</f>
        <v>0</v>
      </c>
    </row>
    <row r="70" ht="23" customHeight="1">
      <c r="A70" s="14" t="n"/>
      <c r="B70" s="15" t="n"/>
      <c r="C70" s="15" t="n"/>
      <c r="D70" s="16" t="n"/>
      <c r="E70" s="17" t="n"/>
      <c r="F70" s="17" t="n"/>
      <c r="G70" s="17" t="n"/>
      <c r="H70" s="15" t="n"/>
      <c r="I70" s="18" t="str">
        <f>IF(COUNTA(A70:H70,M70)=0,"",IF(O70=1,IF(H70="","Open",IF(OR(H70="Win",H70="Loss"),"Settled","Check outcome")),IF(COUNT(D70:G70)&lt;4,"Incomplete","Check inputs")))</f>
        <v/>
      </c>
      <c r="J70" s="19" t="str">
        <f>IF(O70=1,D70*E70*F70-F70-G70,"")</f>
        <v/>
      </c>
      <c r="K70" s="19" t="str">
        <f>IF(AND(O70=1,OR(H70="Win",H70="Loss")),IF(H70="Win",E70*F70,0)-F70-G70,"")</f>
        <v/>
      </c>
      <c r="L70" s="20" t="str">
        <f>IF(N70=1,(D70-IF(H70="Win",1,0))^2,"")</f>
        <v/>
      </c>
      <c r="M70" s="15" t="n"/>
      <c r="N70" s="18">
        <f>IF(AND(COUNT(D70)=1,D70&gt;=0,D70&lt;=1,OR(H70="Win",H70="Loss")),1,0)</f>
        <v>0</v>
      </c>
      <c r="O70" s="18">
        <f>IF(AND(COUNT(D70:G70)=4,D70&gt;=0,D70&lt;=1,E70&gt;=1,F70&gt;0,G70&gt;=0),1,0)</f>
        <v>0</v>
      </c>
    </row>
    <row r="71" ht="23" customHeight="1">
      <c r="A71" s="14" t="n"/>
      <c r="B71" s="15" t="n"/>
      <c r="C71" s="15" t="n"/>
      <c r="D71" s="16" t="n"/>
      <c r="E71" s="17" t="n"/>
      <c r="F71" s="17" t="n"/>
      <c r="G71" s="17" t="n"/>
      <c r="H71" s="15" t="n"/>
      <c r="I71" s="18" t="str">
        <f>IF(COUNTA(A71:H71,M71)=0,"",IF(O71=1,IF(H71="","Open",IF(OR(H71="Win",H71="Loss"),"Settled","Check outcome")),IF(COUNT(D71:G71)&lt;4,"Incomplete","Check inputs")))</f>
        <v/>
      </c>
      <c r="J71" s="19" t="str">
        <f>IF(O71=1,D71*E71*F71-F71-G71,"")</f>
        <v/>
      </c>
      <c r="K71" s="19" t="str">
        <f>IF(AND(O71=1,OR(H71="Win",H71="Loss")),IF(H71="Win",E71*F71,0)-F71-G71,"")</f>
        <v/>
      </c>
      <c r="L71" s="20" t="str">
        <f>IF(N71=1,(D71-IF(H71="Win",1,0))^2,"")</f>
        <v/>
      </c>
      <c r="M71" s="15" t="n"/>
      <c r="N71" s="18">
        <f>IF(AND(COUNT(D71)=1,D71&gt;=0,D71&lt;=1,OR(H71="Win",H71="Loss")),1,0)</f>
        <v>0</v>
      </c>
      <c r="O71" s="18">
        <f>IF(AND(COUNT(D71:G71)=4,D71&gt;=0,D71&lt;=1,E71&gt;=1,F71&gt;0,G71&gt;=0),1,0)</f>
        <v>0</v>
      </c>
    </row>
    <row r="72" ht="23" customHeight="1">
      <c r="A72" s="14" t="n"/>
      <c r="B72" s="15" t="n"/>
      <c r="C72" s="15" t="n"/>
      <c r="D72" s="16" t="n"/>
      <c r="E72" s="17" t="n"/>
      <c r="F72" s="17" t="n"/>
      <c r="G72" s="17" t="n"/>
      <c r="H72" s="15" t="n"/>
      <c r="I72" s="18" t="str">
        <f>IF(COUNTA(A72:H72,M72)=0,"",IF(O72=1,IF(H72="","Open",IF(OR(H72="Win",H72="Loss"),"Settled","Check outcome")),IF(COUNT(D72:G72)&lt;4,"Incomplete","Check inputs")))</f>
        <v/>
      </c>
      <c r="J72" s="19" t="str">
        <f>IF(O72=1,D72*E72*F72-F72-G72,"")</f>
        <v/>
      </c>
      <c r="K72" s="19" t="str">
        <f>IF(AND(O72=1,OR(H72="Win",H72="Loss")),IF(H72="Win",E72*F72,0)-F72-G72,"")</f>
        <v/>
      </c>
      <c r="L72" s="20" t="str">
        <f>IF(N72=1,(D72-IF(H72="Win",1,0))^2,"")</f>
        <v/>
      </c>
      <c r="M72" s="15" t="n"/>
      <c r="N72" s="18">
        <f>IF(AND(COUNT(D72)=1,D72&gt;=0,D72&lt;=1,OR(H72="Win",H72="Loss")),1,0)</f>
        <v>0</v>
      </c>
      <c r="O72" s="18">
        <f>IF(AND(COUNT(D72:G72)=4,D72&gt;=0,D72&lt;=1,E72&gt;=1,F72&gt;0,G72&gt;=0),1,0)</f>
        <v>0</v>
      </c>
    </row>
    <row r="73" ht="23" customHeight="1">
      <c r="A73" s="14" t="n"/>
      <c r="B73" s="15" t="n"/>
      <c r="C73" s="15" t="n"/>
      <c r="D73" s="16" t="n"/>
      <c r="E73" s="17" t="n"/>
      <c r="F73" s="17" t="n"/>
      <c r="G73" s="17" t="n"/>
      <c r="H73" s="15" t="n"/>
      <c r="I73" s="18" t="str">
        <f>IF(COUNTA(A73:H73,M73)=0,"",IF(O73=1,IF(H73="","Open",IF(OR(H73="Win",H73="Loss"),"Settled","Check outcome")),IF(COUNT(D73:G73)&lt;4,"Incomplete","Check inputs")))</f>
        <v/>
      </c>
      <c r="J73" s="19" t="str">
        <f>IF(O73=1,D73*E73*F73-F73-G73,"")</f>
        <v/>
      </c>
      <c r="K73" s="19" t="str">
        <f>IF(AND(O73=1,OR(H73="Win",H73="Loss")),IF(H73="Win",E73*F73,0)-F73-G73,"")</f>
        <v/>
      </c>
      <c r="L73" s="20" t="str">
        <f>IF(N73=1,(D73-IF(H73="Win",1,0))^2,"")</f>
        <v/>
      </c>
      <c r="M73" s="15" t="n"/>
      <c r="N73" s="18">
        <f>IF(AND(COUNT(D73)=1,D73&gt;=0,D73&lt;=1,OR(H73="Win",H73="Loss")),1,0)</f>
        <v>0</v>
      </c>
      <c r="O73" s="18">
        <f>IF(AND(COUNT(D73:G73)=4,D73&gt;=0,D73&lt;=1,E73&gt;=1,F73&gt;0,G73&gt;=0),1,0)</f>
        <v>0</v>
      </c>
    </row>
    <row r="74" ht="23" customHeight="1">
      <c r="A74" s="14" t="n"/>
      <c r="B74" s="15" t="n"/>
      <c r="C74" s="15" t="n"/>
      <c r="D74" s="16" t="n"/>
      <c r="E74" s="17" t="n"/>
      <c r="F74" s="17" t="n"/>
      <c r="G74" s="17" t="n"/>
      <c r="H74" s="15" t="n"/>
      <c r="I74" s="18" t="str">
        <f>IF(COUNTA(A74:H74,M74)=0,"",IF(O74=1,IF(H74="","Open",IF(OR(H74="Win",H74="Loss"),"Settled","Check outcome")),IF(COUNT(D74:G74)&lt;4,"Incomplete","Check inputs")))</f>
        <v/>
      </c>
      <c r="J74" s="19" t="str">
        <f>IF(O74=1,D74*E74*F74-F74-G74,"")</f>
        <v/>
      </c>
      <c r="K74" s="19" t="str">
        <f>IF(AND(O74=1,OR(H74="Win",H74="Loss")),IF(H74="Win",E74*F74,0)-F74-G74,"")</f>
        <v/>
      </c>
      <c r="L74" s="20" t="str">
        <f>IF(N74=1,(D74-IF(H74="Win",1,0))^2,"")</f>
        <v/>
      </c>
      <c r="M74" s="15" t="n"/>
      <c r="N74" s="18">
        <f>IF(AND(COUNT(D74)=1,D74&gt;=0,D74&lt;=1,OR(H74="Win",H74="Loss")),1,0)</f>
        <v>0</v>
      </c>
      <c r="O74" s="18">
        <f>IF(AND(COUNT(D74:G74)=4,D74&gt;=0,D74&lt;=1,E74&gt;=1,F74&gt;0,G74&gt;=0),1,0)</f>
        <v>0</v>
      </c>
    </row>
    <row r="75" ht="23" customHeight="1">
      <c r="A75" s="14" t="n"/>
      <c r="B75" s="15" t="n"/>
      <c r="C75" s="15" t="n"/>
      <c r="D75" s="16" t="n"/>
      <c r="E75" s="17" t="n"/>
      <c r="F75" s="17" t="n"/>
      <c r="G75" s="17" t="n"/>
      <c r="H75" s="15" t="n"/>
      <c r="I75" s="18" t="str">
        <f>IF(COUNTA(A75:H75,M75)=0,"",IF(O75=1,IF(H75="","Open",IF(OR(H75="Win",H75="Loss"),"Settled","Check outcome")),IF(COUNT(D75:G75)&lt;4,"Incomplete","Check inputs")))</f>
        <v/>
      </c>
      <c r="J75" s="19" t="str">
        <f>IF(O75=1,D75*E75*F75-F75-G75,"")</f>
        <v/>
      </c>
      <c r="K75" s="19" t="str">
        <f>IF(AND(O75=1,OR(H75="Win",H75="Loss")),IF(H75="Win",E75*F75,0)-F75-G75,"")</f>
        <v/>
      </c>
      <c r="L75" s="20" t="str">
        <f>IF(N75=1,(D75-IF(H75="Win",1,0))^2,"")</f>
        <v/>
      </c>
      <c r="M75" s="15" t="n"/>
      <c r="N75" s="18">
        <f>IF(AND(COUNT(D75)=1,D75&gt;=0,D75&lt;=1,OR(H75="Win",H75="Loss")),1,0)</f>
        <v>0</v>
      </c>
      <c r="O75" s="18">
        <f>IF(AND(COUNT(D75:G75)=4,D75&gt;=0,D75&lt;=1,E75&gt;=1,F75&gt;0,G75&gt;=0),1,0)</f>
        <v>0</v>
      </c>
    </row>
    <row r="76" ht="23" customHeight="1">
      <c r="A76" s="14" t="n"/>
      <c r="B76" s="15" t="n"/>
      <c r="C76" s="15" t="n"/>
      <c r="D76" s="16" t="n"/>
      <c r="E76" s="17" t="n"/>
      <c r="F76" s="17" t="n"/>
      <c r="G76" s="17" t="n"/>
      <c r="H76" s="15" t="n"/>
      <c r="I76" s="18" t="str">
        <f>IF(COUNTA(A76:H76,M76)=0,"",IF(O76=1,IF(H76="","Open",IF(OR(H76="Win",H76="Loss"),"Settled","Check outcome")),IF(COUNT(D76:G76)&lt;4,"Incomplete","Check inputs")))</f>
        <v/>
      </c>
      <c r="J76" s="19" t="str">
        <f>IF(O76=1,D76*E76*F76-F76-G76,"")</f>
        <v/>
      </c>
      <c r="K76" s="19" t="str">
        <f>IF(AND(O76=1,OR(H76="Win",H76="Loss")),IF(H76="Win",E76*F76,0)-F76-G76,"")</f>
        <v/>
      </c>
      <c r="L76" s="20" t="str">
        <f>IF(N76=1,(D76-IF(H76="Win",1,0))^2,"")</f>
        <v/>
      </c>
      <c r="M76" s="15" t="n"/>
      <c r="N76" s="18">
        <f>IF(AND(COUNT(D76)=1,D76&gt;=0,D76&lt;=1,OR(H76="Win",H76="Loss")),1,0)</f>
        <v>0</v>
      </c>
      <c r="O76" s="18">
        <f>IF(AND(COUNT(D76:G76)=4,D76&gt;=0,D76&lt;=1,E76&gt;=1,F76&gt;0,G76&gt;=0),1,0)</f>
        <v>0</v>
      </c>
    </row>
    <row r="77" ht="23" customHeight="1">
      <c r="A77" s="14" t="n"/>
      <c r="B77" s="15" t="n"/>
      <c r="C77" s="15" t="n"/>
      <c r="D77" s="16" t="n"/>
      <c r="E77" s="17" t="n"/>
      <c r="F77" s="17" t="n"/>
      <c r="G77" s="17" t="n"/>
      <c r="H77" s="15" t="n"/>
      <c r="I77" s="18" t="str">
        <f>IF(COUNTA(A77:H77,M77)=0,"",IF(O77=1,IF(H77="","Open",IF(OR(H77="Win",H77="Loss"),"Settled","Check outcome")),IF(COUNT(D77:G77)&lt;4,"Incomplete","Check inputs")))</f>
        <v/>
      </c>
      <c r="J77" s="19" t="str">
        <f>IF(O77=1,D77*E77*F77-F77-G77,"")</f>
        <v/>
      </c>
      <c r="K77" s="19" t="str">
        <f>IF(AND(O77=1,OR(H77="Win",H77="Loss")),IF(H77="Win",E77*F77,0)-F77-G77,"")</f>
        <v/>
      </c>
      <c r="L77" s="20" t="str">
        <f>IF(N77=1,(D77-IF(H77="Win",1,0))^2,"")</f>
        <v/>
      </c>
      <c r="M77" s="15" t="n"/>
      <c r="N77" s="18">
        <f>IF(AND(COUNT(D77)=1,D77&gt;=0,D77&lt;=1,OR(H77="Win",H77="Loss")),1,0)</f>
        <v>0</v>
      </c>
      <c r="O77" s="18">
        <f>IF(AND(COUNT(D77:G77)=4,D77&gt;=0,D77&lt;=1,E77&gt;=1,F77&gt;0,G77&gt;=0),1,0)</f>
        <v>0</v>
      </c>
    </row>
    <row r="78" ht="23" customHeight="1">
      <c r="A78" s="14" t="n"/>
      <c r="B78" s="15" t="n"/>
      <c r="C78" s="15" t="n"/>
      <c r="D78" s="16" t="n"/>
      <c r="E78" s="17" t="n"/>
      <c r="F78" s="17" t="n"/>
      <c r="G78" s="17" t="n"/>
      <c r="H78" s="15" t="n"/>
      <c r="I78" s="18" t="str">
        <f>IF(COUNTA(A78:H78,M78)=0,"",IF(O78=1,IF(H78="","Open",IF(OR(H78="Win",H78="Loss"),"Settled","Check outcome")),IF(COUNT(D78:G78)&lt;4,"Incomplete","Check inputs")))</f>
        <v/>
      </c>
      <c r="J78" s="19" t="str">
        <f>IF(O78=1,D78*E78*F78-F78-G78,"")</f>
        <v/>
      </c>
      <c r="K78" s="19" t="str">
        <f>IF(AND(O78=1,OR(H78="Win",H78="Loss")),IF(H78="Win",E78*F78,0)-F78-G78,"")</f>
        <v/>
      </c>
      <c r="L78" s="20" t="str">
        <f>IF(N78=1,(D78-IF(H78="Win",1,0))^2,"")</f>
        <v/>
      </c>
      <c r="M78" s="15" t="n"/>
      <c r="N78" s="18">
        <f>IF(AND(COUNT(D78)=1,D78&gt;=0,D78&lt;=1,OR(H78="Win",H78="Loss")),1,0)</f>
        <v>0</v>
      </c>
      <c r="O78" s="18">
        <f>IF(AND(COUNT(D78:G78)=4,D78&gt;=0,D78&lt;=1,E78&gt;=1,F78&gt;0,G78&gt;=0),1,0)</f>
        <v>0</v>
      </c>
    </row>
    <row r="79" ht="23" customHeight="1">
      <c r="A79" s="14" t="n"/>
      <c r="B79" s="15" t="n"/>
      <c r="C79" s="15" t="n"/>
      <c r="D79" s="16" t="n"/>
      <c r="E79" s="17" t="n"/>
      <c r="F79" s="17" t="n"/>
      <c r="G79" s="17" t="n"/>
      <c r="H79" s="15" t="n"/>
      <c r="I79" s="18" t="str">
        <f>IF(COUNTA(A79:H79,M79)=0,"",IF(O79=1,IF(H79="","Open",IF(OR(H79="Win",H79="Loss"),"Settled","Check outcome")),IF(COUNT(D79:G79)&lt;4,"Incomplete","Check inputs")))</f>
        <v/>
      </c>
      <c r="J79" s="19" t="str">
        <f>IF(O79=1,D79*E79*F79-F79-G79,"")</f>
        <v/>
      </c>
      <c r="K79" s="19" t="str">
        <f>IF(AND(O79=1,OR(H79="Win",H79="Loss")),IF(H79="Win",E79*F79,0)-F79-G79,"")</f>
        <v/>
      </c>
      <c r="L79" s="20" t="str">
        <f>IF(N79=1,(D79-IF(H79="Win",1,0))^2,"")</f>
        <v/>
      </c>
      <c r="M79" s="15" t="n"/>
      <c r="N79" s="18">
        <f>IF(AND(COUNT(D79)=1,D79&gt;=0,D79&lt;=1,OR(H79="Win",H79="Loss")),1,0)</f>
        <v>0</v>
      </c>
      <c r="O79" s="18">
        <f>IF(AND(COUNT(D79:G79)=4,D79&gt;=0,D79&lt;=1,E79&gt;=1,F79&gt;0,G79&gt;=0),1,0)</f>
        <v>0</v>
      </c>
    </row>
    <row r="80" ht="23" customHeight="1">
      <c r="A80" s="14" t="n"/>
      <c r="B80" s="15" t="n"/>
      <c r="C80" s="15" t="n"/>
      <c r="D80" s="16" t="n"/>
      <c r="E80" s="17" t="n"/>
      <c r="F80" s="17" t="n"/>
      <c r="G80" s="17" t="n"/>
      <c r="H80" s="15" t="n"/>
      <c r="I80" s="18" t="str">
        <f>IF(COUNTA(A80:H80,M80)=0,"",IF(O80=1,IF(H80="","Open",IF(OR(H80="Win",H80="Loss"),"Settled","Check outcome")),IF(COUNT(D80:G80)&lt;4,"Incomplete","Check inputs")))</f>
        <v/>
      </c>
      <c r="J80" s="19" t="str">
        <f>IF(O80=1,D80*E80*F80-F80-G80,"")</f>
        <v/>
      </c>
      <c r="K80" s="19" t="str">
        <f>IF(AND(O80=1,OR(H80="Win",H80="Loss")),IF(H80="Win",E80*F80,0)-F80-G80,"")</f>
        <v/>
      </c>
      <c r="L80" s="20" t="str">
        <f>IF(N80=1,(D80-IF(H80="Win",1,0))^2,"")</f>
        <v/>
      </c>
      <c r="M80" s="15" t="n"/>
      <c r="N80" s="18">
        <f>IF(AND(COUNT(D80)=1,D80&gt;=0,D80&lt;=1,OR(H80="Win",H80="Loss")),1,0)</f>
        <v>0</v>
      </c>
      <c r="O80" s="18">
        <f>IF(AND(COUNT(D80:G80)=4,D80&gt;=0,D80&lt;=1,E80&gt;=1,F80&gt;0,G80&gt;=0),1,0)</f>
        <v>0</v>
      </c>
    </row>
    <row r="81" ht="23" customHeight="1">
      <c r="A81" s="14" t="n"/>
      <c r="B81" s="15" t="n"/>
      <c r="C81" s="15" t="n"/>
      <c r="D81" s="16" t="n"/>
      <c r="E81" s="17" t="n"/>
      <c r="F81" s="17" t="n"/>
      <c r="G81" s="17" t="n"/>
      <c r="H81" s="15" t="n"/>
      <c r="I81" s="18" t="str">
        <f>IF(COUNTA(A81:H81,M81)=0,"",IF(O81=1,IF(H81="","Open",IF(OR(H81="Win",H81="Loss"),"Settled","Check outcome")),IF(COUNT(D81:G81)&lt;4,"Incomplete","Check inputs")))</f>
        <v/>
      </c>
      <c r="J81" s="19" t="str">
        <f>IF(O81=1,D81*E81*F81-F81-G81,"")</f>
        <v/>
      </c>
      <c r="K81" s="19" t="str">
        <f>IF(AND(O81=1,OR(H81="Win",H81="Loss")),IF(H81="Win",E81*F81,0)-F81-G81,"")</f>
        <v/>
      </c>
      <c r="L81" s="20" t="str">
        <f>IF(N81=1,(D81-IF(H81="Win",1,0))^2,"")</f>
        <v/>
      </c>
      <c r="M81" s="15" t="n"/>
      <c r="N81" s="18">
        <f>IF(AND(COUNT(D81)=1,D81&gt;=0,D81&lt;=1,OR(H81="Win",H81="Loss")),1,0)</f>
        <v>0</v>
      </c>
      <c r="O81" s="18">
        <f>IF(AND(COUNT(D81:G81)=4,D81&gt;=0,D81&lt;=1,E81&gt;=1,F81&gt;0,G81&gt;=0),1,0)</f>
        <v>0</v>
      </c>
    </row>
    <row r="82" ht="23" customHeight="1">
      <c r="A82" s="14" t="n"/>
      <c r="B82" s="15" t="n"/>
      <c r="C82" s="15" t="n"/>
      <c r="D82" s="16" t="n"/>
      <c r="E82" s="17" t="n"/>
      <c r="F82" s="17" t="n"/>
      <c r="G82" s="17" t="n"/>
      <c r="H82" s="15" t="n"/>
      <c r="I82" s="18" t="str">
        <f>IF(COUNTA(A82:H82,M82)=0,"",IF(O82=1,IF(H82="","Open",IF(OR(H82="Win",H82="Loss"),"Settled","Check outcome")),IF(COUNT(D82:G82)&lt;4,"Incomplete","Check inputs")))</f>
        <v/>
      </c>
      <c r="J82" s="19" t="str">
        <f>IF(O82=1,D82*E82*F82-F82-G82,"")</f>
        <v/>
      </c>
      <c r="K82" s="19" t="str">
        <f>IF(AND(O82=1,OR(H82="Win",H82="Loss")),IF(H82="Win",E82*F82,0)-F82-G82,"")</f>
        <v/>
      </c>
      <c r="L82" s="20" t="str">
        <f>IF(N82=1,(D82-IF(H82="Win",1,0))^2,"")</f>
        <v/>
      </c>
      <c r="M82" s="15" t="n"/>
      <c r="N82" s="18">
        <f>IF(AND(COUNT(D82)=1,D82&gt;=0,D82&lt;=1,OR(H82="Win",H82="Loss")),1,0)</f>
        <v>0</v>
      </c>
      <c r="O82" s="18">
        <f>IF(AND(COUNT(D82:G82)=4,D82&gt;=0,D82&lt;=1,E82&gt;=1,F82&gt;0,G82&gt;=0),1,0)</f>
        <v>0</v>
      </c>
    </row>
    <row r="83" ht="23" customHeight="1">
      <c r="A83" s="14" t="n"/>
      <c r="B83" s="15" t="n"/>
      <c r="C83" s="15" t="n"/>
      <c r="D83" s="16" t="n"/>
      <c r="E83" s="17" t="n"/>
      <c r="F83" s="17" t="n"/>
      <c r="G83" s="17" t="n"/>
      <c r="H83" s="15" t="n"/>
      <c r="I83" s="18" t="str">
        <f>IF(COUNTA(A83:H83,M83)=0,"",IF(O83=1,IF(H83="","Open",IF(OR(H83="Win",H83="Loss"),"Settled","Check outcome")),IF(COUNT(D83:G83)&lt;4,"Incomplete","Check inputs")))</f>
        <v/>
      </c>
      <c r="J83" s="19" t="str">
        <f>IF(O83=1,D83*E83*F83-F83-G83,"")</f>
        <v/>
      </c>
      <c r="K83" s="19" t="str">
        <f>IF(AND(O83=1,OR(H83="Win",H83="Loss")),IF(H83="Win",E83*F83,0)-F83-G83,"")</f>
        <v/>
      </c>
      <c r="L83" s="20" t="str">
        <f>IF(N83=1,(D83-IF(H83="Win",1,0))^2,"")</f>
        <v/>
      </c>
      <c r="M83" s="15" t="n"/>
      <c r="N83" s="18">
        <f>IF(AND(COUNT(D83)=1,D83&gt;=0,D83&lt;=1,OR(H83="Win",H83="Loss")),1,0)</f>
        <v>0</v>
      </c>
      <c r="O83" s="18">
        <f>IF(AND(COUNT(D83:G83)=4,D83&gt;=0,D83&lt;=1,E83&gt;=1,F83&gt;0,G83&gt;=0),1,0)</f>
        <v>0</v>
      </c>
    </row>
    <row r="84" ht="23" customHeight="1">
      <c r="A84" s="14" t="n"/>
      <c r="B84" s="15" t="n"/>
      <c r="C84" s="15" t="n"/>
      <c r="D84" s="16" t="n"/>
      <c r="E84" s="17" t="n"/>
      <c r="F84" s="17" t="n"/>
      <c r="G84" s="17" t="n"/>
      <c r="H84" s="15" t="n"/>
      <c r="I84" s="18" t="str">
        <f>IF(COUNTA(A84:H84,M84)=0,"",IF(O84=1,IF(H84="","Open",IF(OR(H84="Win",H84="Loss"),"Settled","Check outcome")),IF(COUNT(D84:G84)&lt;4,"Incomplete","Check inputs")))</f>
        <v/>
      </c>
      <c r="J84" s="19" t="str">
        <f>IF(O84=1,D84*E84*F84-F84-G84,"")</f>
        <v/>
      </c>
      <c r="K84" s="19" t="str">
        <f>IF(AND(O84=1,OR(H84="Win",H84="Loss")),IF(H84="Win",E84*F84,0)-F84-G84,"")</f>
        <v/>
      </c>
      <c r="L84" s="20" t="str">
        <f>IF(N84=1,(D84-IF(H84="Win",1,0))^2,"")</f>
        <v/>
      </c>
      <c r="M84" s="15" t="n"/>
      <c r="N84" s="18">
        <f>IF(AND(COUNT(D84)=1,D84&gt;=0,D84&lt;=1,OR(H84="Win",H84="Loss")),1,0)</f>
        <v>0</v>
      </c>
      <c r="O84" s="18">
        <f>IF(AND(COUNT(D84:G84)=4,D84&gt;=0,D84&lt;=1,E84&gt;=1,F84&gt;0,G84&gt;=0),1,0)</f>
        <v>0</v>
      </c>
    </row>
    <row r="85" ht="23" customHeight="1">
      <c r="A85" s="14" t="n"/>
      <c r="B85" s="15" t="n"/>
      <c r="C85" s="15" t="n"/>
      <c r="D85" s="16" t="n"/>
      <c r="E85" s="17" t="n"/>
      <c r="F85" s="17" t="n"/>
      <c r="G85" s="17" t="n"/>
      <c r="H85" s="15" t="n"/>
      <c r="I85" s="18" t="str">
        <f>IF(COUNTA(A85:H85,M85)=0,"",IF(O85=1,IF(H85="","Open",IF(OR(H85="Win",H85="Loss"),"Settled","Check outcome")),IF(COUNT(D85:G85)&lt;4,"Incomplete","Check inputs")))</f>
        <v/>
      </c>
      <c r="J85" s="19" t="str">
        <f>IF(O85=1,D85*E85*F85-F85-G85,"")</f>
        <v/>
      </c>
      <c r="K85" s="19" t="str">
        <f>IF(AND(O85=1,OR(H85="Win",H85="Loss")),IF(H85="Win",E85*F85,0)-F85-G85,"")</f>
        <v/>
      </c>
      <c r="L85" s="20" t="str">
        <f>IF(N85=1,(D85-IF(H85="Win",1,0))^2,"")</f>
        <v/>
      </c>
      <c r="M85" s="15" t="n"/>
      <c r="N85" s="18">
        <f>IF(AND(COUNT(D85)=1,D85&gt;=0,D85&lt;=1,OR(H85="Win",H85="Loss")),1,0)</f>
        <v>0</v>
      </c>
      <c r="O85" s="18">
        <f>IF(AND(COUNT(D85:G85)=4,D85&gt;=0,D85&lt;=1,E85&gt;=1,F85&gt;0,G85&gt;=0),1,0)</f>
        <v>0</v>
      </c>
    </row>
    <row r="86" ht="23" customHeight="1">
      <c r="A86" s="14" t="n"/>
      <c r="B86" s="15" t="n"/>
      <c r="C86" s="15" t="n"/>
      <c r="D86" s="16" t="n"/>
      <c r="E86" s="17" t="n"/>
      <c r="F86" s="17" t="n"/>
      <c r="G86" s="17" t="n"/>
      <c r="H86" s="15" t="n"/>
      <c r="I86" s="18" t="str">
        <f>IF(COUNTA(A86:H86,M86)=0,"",IF(O86=1,IF(H86="","Open",IF(OR(H86="Win",H86="Loss"),"Settled","Check outcome")),IF(COUNT(D86:G86)&lt;4,"Incomplete","Check inputs")))</f>
        <v/>
      </c>
      <c r="J86" s="19" t="str">
        <f>IF(O86=1,D86*E86*F86-F86-G86,"")</f>
        <v/>
      </c>
      <c r="K86" s="19" t="str">
        <f>IF(AND(O86=1,OR(H86="Win",H86="Loss")),IF(H86="Win",E86*F86,0)-F86-G86,"")</f>
        <v/>
      </c>
      <c r="L86" s="20" t="str">
        <f>IF(N86=1,(D86-IF(H86="Win",1,0))^2,"")</f>
        <v/>
      </c>
      <c r="M86" s="15" t="n"/>
      <c r="N86" s="18">
        <f>IF(AND(COUNT(D86)=1,D86&gt;=0,D86&lt;=1,OR(H86="Win",H86="Loss")),1,0)</f>
        <v>0</v>
      </c>
      <c r="O86" s="18">
        <f>IF(AND(COUNT(D86:G86)=4,D86&gt;=0,D86&lt;=1,E86&gt;=1,F86&gt;0,G86&gt;=0),1,0)</f>
        <v>0</v>
      </c>
    </row>
    <row r="87" ht="23" customHeight="1">
      <c r="A87" s="14" t="n"/>
      <c r="B87" s="15" t="n"/>
      <c r="C87" s="15" t="n"/>
      <c r="D87" s="16" t="n"/>
      <c r="E87" s="17" t="n"/>
      <c r="F87" s="17" t="n"/>
      <c r="G87" s="17" t="n"/>
      <c r="H87" s="15" t="n"/>
      <c r="I87" s="18" t="str">
        <f>IF(COUNTA(A87:H87,M87)=0,"",IF(O87=1,IF(H87="","Open",IF(OR(H87="Win",H87="Loss"),"Settled","Check outcome")),IF(COUNT(D87:G87)&lt;4,"Incomplete","Check inputs")))</f>
        <v/>
      </c>
      <c r="J87" s="19" t="str">
        <f>IF(O87=1,D87*E87*F87-F87-G87,"")</f>
        <v/>
      </c>
      <c r="K87" s="19" t="str">
        <f>IF(AND(O87=1,OR(H87="Win",H87="Loss")),IF(H87="Win",E87*F87,0)-F87-G87,"")</f>
        <v/>
      </c>
      <c r="L87" s="20" t="str">
        <f>IF(N87=1,(D87-IF(H87="Win",1,0))^2,"")</f>
        <v/>
      </c>
      <c r="M87" s="15" t="n"/>
      <c r="N87" s="18">
        <f>IF(AND(COUNT(D87)=1,D87&gt;=0,D87&lt;=1,OR(H87="Win",H87="Loss")),1,0)</f>
        <v>0</v>
      </c>
      <c r="O87" s="18">
        <f>IF(AND(COUNT(D87:G87)=4,D87&gt;=0,D87&lt;=1,E87&gt;=1,F87&gt;0,G87&gt;=0),1,0)</f>
        <v>0</v>
      </c>
    </row>
    <row r="88" ht="23" customHeight="1">
      <c r="A88" s="14" t="n"/>
      <c r="B88" s="15" t="n"/>
      <c r="C88" s="15" t="n"/>
      <c r="D88" s="16" t="n"/>
      <c r="E88" s="17" t="n"/>
      <c r="F88" s="17" t="n"/>
      <c r="G88" s="17" t="n"/>
      <c r="H88" s="15" t="n"/>
      <c r="I88" s="18" t="str">
        <f>IF(COUNTA(A88:H88,M88)=0,"",IF(O88=1,IF(H88="","Open",IF(OR(H88="Win",H88="Loss"),"Settled","Check outcome")),IF(COUNT(D88:G88)&lt;4,"Incomplete","Check inputs")))</f>
        <v/>
      </c>
      <c r="J88" s="19" t="str">
        <f>IF(O88=1,D88*E88*F88-F88-G88,"")</f>
        <v/>
      </c>
      <c r="K88" s="19" t="str">
        <f>IF(AND(O88=1,OR(H88="Win",H88="Loss")),IF(H88="Win",E88*F88,0)-F88-G88,"")</f>
        <v/>
      </c>
      <c r="L88" s="20" t="str">
        <f>IF(N88=1,(D88-IF(H88="Win",1,0))^2,"")</f>
        <v/>
      </c>
      <c r="M88" s="15" t="n"/>
      <c r="N88" s="18">
        <f>IF(AND(COUNT(D88)=1,D88&gt;=0,D88&lt;=1,OR(H88="Win",H88="Loss")),1,0)</f>
        <v>0</v>
      </c>
      <c r="O88" s="18">
        <f>IF(AND(COUNT(D88:G88)=4,D88&gt;=0,D88&lt;=1,E88&gt;=1,F88&gt;0,G88&gt;=0),1,0)</f>
        <v>0</v>
      </c>
    </row>
    <row r="89" ht="23" customHeight="1">
      <c r="A89" s="14" t="n"/>
      <c r="B89" s="15" t="n"/>
      <c r="C89" s="15" t="n"/>
      <c r="D89" s="16" t="n"/>
      <c r="E89" s="17" t="n"/>
      <c r="F89" s="17" t="n"/>
      <c r="G89" s="17" t="n"/>
      <c r="H89" s="15" t="n"/>
      <c r="I89" s="18" t="str">
        <f>IF(COUNTA(A89:H89,M89)=0,"",IF(O89=1,IF(H89="","Open",IF(OR(H89="Win",H89="Loss"),"Settled","Check outcome")),IF(COUNT(D89:G89)&lt;4,"Incomplete","Check inputs")))</f>
        <v/>
      </c>
      <c r="J89" s="19" t="str">
        <f>IF(O89=1,D89*E89*F89-F89-G89,"")</f>
        <v/>
      </c>
      <c r="K89" s="19" t="str">
        <f>IF(AND(O89=1,OR(H89="Win",H89="Loss")),IF(H89="Win",E89*F89,0)-F89-G89,"")</f>
        <v/>
      </c>
      <c r="L89" s="20" t="str">
        <f>IF(N89=1,(D89-IF(H89="Win",1,0))^2,"")</f>
        <v/>
      </c>
      <c r="M89" s="15" t="n"/>
      <c r="N89" s="18">
        <f>IF(AND(COUNT(D89)=1,D89&gt;=0,D89&lt;=1,OR(H89="Win",H89="Loss")),1,0)</f>
        <v>0</v>
      </c>
      <c r="O89" s="18">
        <f>IF(AND(COUNT(D89:G89)=4,D89&gt;=0,D89&lt;=1,E89&gt;=1,F89&gt;0,G89&gt;=0),1,0)</f>
        <v>0</v>
      </c>
    </row>
    <row r="90" ht="23" customHeight="1">
      <c r="A90" s="14" t="n"/>
      <c r="B90" s="15" t="n"/>
      <c r="C90" s="15" t="n"/>
      <c r="D90" s="16" t="n"/>
      <c r="E90" s="17" t="n"/>
      <c r="F90" s="17" t="n"/>
      <c r="G90" s="17" t="n"/>
      <c r="H90" s="15" t="n"/>
      <c r="I90" s="18" t="str">
        <f>IF(COUNTA(A90:H90,M90)=0,"",IF(O90=1,IF(H90="","Open",IF(OR(H90="Win",H90="Loss"),"Settled","Check outcome")),IF(COUNT(D90:G90)&lt;4,"Incomplete","Check inputs")))</f>
        <v/>
      </c>
      <c r="J90" s="19" t="str">
        <f>IF(O90=1,D90*E90*F90-F90-G90,"")</f>
        <v/>
      </c>
      <c r="K90" s="19" t="str">
        <f>IF(AND(O90=1,OR(H90="Win",H90="Loss")),IF(H90="Win",E90*F90,0)-F90-G90,"")</f>
        <v/>
      </c>
      <c r="L90" s="20" t="str">
        <f>IF(N90=1,(D90-IF(H90="Win",1,0))^2,"")</f>
        <v/>
      </c>
      <c r="M90" s="15" t="n"/>
      <c r="N90" s="18">
        <f>IF(AND(COUNT(D90)=1,D90&gt;=0,D90&lt;=1,OR(H90="Win",H90="Loss")),1,0)</f>
        <v>0</v>
      </c>
      <c r="O90" s="18">
        <f>IF(AND(COUNT(D90:G90)=4,D90&gt;=0,D90&lt;=1,E90&gt;=1,F90&gt;0,G90&gt;=0),1,0)</f>
        <v>0</v>
      </c>
    </row>
    <row r="91" ht="23" customHeight="1">
      <c r="A91" s="14" t="n"/>
      <c r="B91" s="15" t="n"/>
      <c r="C91" s="15" t="n"/>
      <c r="D91" s="16" t="n"/>
      <c r="E91" s="17" t="n"/>
      <c r="F91" s="17" t="n"/>
      <c r="G91" s="17" t="n"/>
      <c r="H91" s="15" t="n"/>
      <c r="I91" s="18" t="str">
        <f>IF(COUNTA(A91:H91,M91)=0,"",IF(O91=1,IF(H91="","Open",IF(OR(H91="Win",H91="Loss"),"Settled","Check outcome")),IF(COUNT(D91:G91)&lt;4,"Incomplete","Check inputs")))</f>
        <v/>
      </c>
      <c r="J91" s="19" t="str">
        <f>IF(O91=1,D91*E91*F91-F91-G91,"")</f>
        <v/>
      </c>
      <c r="K91" s="19" t="str">
        <f>IF(AND(O91=1,OR(H91="Win",H91="Loss")),IF(H91="Win",E91*F91,0)-F91-G91,"")</f>
        <v/>
      </c>
      <c r="L91" s="20" t="str">
        <f>IF(N91=1,(D91-IF(H91="Win",1,0))^2,"")</f>
        <v/>
      </c>
      <c r="M91" s="15" t="n"/>
      <c r="N91" s="18">
        <f>IF(AND(COUNT(D91)=1,D91&gt;=0,D91&lt;=1,OR(H91="Win",H91="Loss")),1,0)</f>
        <v>0</v>
      </c>
      <c r="O91" s="18">
        <f>IF(AND(COUNT(D91:G91)=4,D91&gt;=0,D91&lt;=1,E91&gt;=1,F91&gt;0,G91&gt;=0),1,0)</f>
        <v>0</v>
      </c>
    </row>
    <row r="92" ht="23" customHeight="1">
      <c r="A92" s="14" t="n"/>
      <c r="B92" s="15" t="n"/>
      <c r="C92" s="15" t="n"/>
      <c r="D92" s="16" t="n"/>
      <c r="E92" s="17" t="n"/>
      <c r="F92" s="17" t="n"/>
      <c r="G92" s="17" t="n"/>
      <c r="H92" s="15" t="n"/>
      <c r="I92" s="18" t="str">
        <f>IF(COUNTA(A92:H92,M92)=0,"",IF(O92=1,IF(H92="","Open",IF(OR(H92="Win",H92="Loss"),"Settled","Check outcome")),IF(COUNT(D92:G92)&lt;4,"Incomplete","Check inputs")))</f>
        <v/>
      </c>
      <c r="J92" s="19" t="str">
        <f>IF(O92=1,D92*E92*F92-F92-G92,"")</f>
        <v/>
      </c>
      <c r="K92" s="19" t="str">
        <f>IF(AND(O92=1,OR(H92="Win",H92="Loss")),IF(H92="Win",E92*F92,0)-F92-G92,"")</f>
        <v/>
      </c>
      <c r="L92" s="20" t="str">
        <f>IF(N92=1,(D92-IF(H92="Win",1,0))^2,"")</f>
        <v/>
      </c>
      <c r="M92" s="15" t="n"/>
      <c r="N92" s="18">
        <f>IF(AND(COUNT(D92)=1,D92&gt;=0,D92&lt;=1,OR(H92="Win",H92="Loss")),1,0)</f>
        <v>0</v>
      </c>
      <c r="O92" s="18">
        <f>IF(AND(COUNT(D92:G92)=4,D92&gt;=0,D92&lt;=1,E92&gt;=1,F92&gt;0,G92&gt;=0),1,0)</f>
        <v>0</v>
      </c>
    </row>
    <row r="93" ht="23" customHeight="1">
      <c r="A93" s="14" t="n"/>
      <c r="B93" s="15" t="n"/>
      <c r="C93" s="15" t="n"/>
      <c r="D93" s="16" t="n"/>
      <c r="E93" s="17" t="n"/>
      <c r="F93" s="17" t="n"/>
      <c r="G93" s="17" t="n"/>
      <c r="H93" s="15" t="n"/>
      <c r="I93" s="18" t="str">
        <f>IF(COUNTA(A93:H93,M93)=0,"",IF(O93=1,IF(H93="","Open",IF(OR(H93="Win",H93="Loss"),"Settled","Check outcome")),IF(COUNT(D93:G93)&lt;4,"Incomplete","Check inputs")))</f>
        <v/>
      </c>
      <c r="J93" s="19" t="str">
        <f>IF(O93=1,D93*E93*F93-F93-G93,"")</f>
        <v/>
      </c>
      <c r="K93" s="19" t="str">
        <f>IF(AND(O93=1,OR(H93="Win",H93="Loss")),IF(H93="Win",E93*F93,0)-F93-G93,"")</f>
        <v/>
      </c>
      <c r="L93" s="20" t="str">
        <f>IF(N93=1,(D93-IF(H93="Win",1,0))^2,"")</f>
        <v/>
      </c>
      <c r="M93" s="15" t="n"/>
      <c r="N93" s="18">
        <f>IF(AND(COUNT(D93)=1,D93&gt;=0,D93&lt;=1,OR(H93="Win",H93="Loss")),1,0)</f>
        <v>0</v>
      </c>
      <c r="O93" s="18">
        <f>IF(AND(COUNT(D93:G93)=4,D93&gt;=0,D93&lt;=1,E93&gt;=1,F93&gt;0,G93&gt;=0),1,0)</f>
        <v>0</v>
      </c>
    </row>
    <row r="94" ht="23" customHeight="1">
      <c r="A94" s="14" t="n"/>
      <c r="B94" s="15" t="n"/>
      <c r="C94" s="15" t="n"/>
      <c r="D94" s="16" t="n"/>
      <c r="E94" s="17" t="n"/>
      <c r="F94" s="17" t="n"/>
      <c r="G94" s="17" t="n"/>
      <c r="H94" s="15" t="n"/>
      <c r="I94" s="18" t="str">
        <f>IF(COUNTA(A94:H94,M94)=0,"",IF(O94=1,IF(H94="","Open",IF(OR(H94="Win",H94="Loss"),"Settled","Check outcome")),IF(COUNT(D94:G94)&lt;4,"Incomplete","Check inputs")))</f>
        <v/>
      </c>
      <c r="J94" s="19" t="str">
        <f>IF(O94=1,D94*E94*F94-F94-G94,"")</f>
        <v/>
      </c>
      <c r="K94" s="19" t="str">
        <f>IF(AND(O94=1,OR(H94="Win",H94="Loss")),IF(H94="Win",E94*F94,0)-F94-G94,"")</f>
        <v/>
      </c>
      <c r="L94" s="20" t="str">
        <f>IF(N94=1,(D94-IF(H94="Win",1,0))^2,"")</f>
        <v/>
      </c>
      <c r="M94" s="15" t="n"/>
      <c r="N94" s="18">
        <f>IF(AND(COUNT(D94)=1,D94&gt;=0,D94&lt;=1,OR(H94="Win",H94="Loss")),1,0)</f>
        <v>0</v>
      </c>
      <c r="O94" s="18">
        <f>IF(AND(COUNT(D94:G94)=4,D94&gt;=0,D94&lt;=1,E94&gt;=1,F94&gt;0,G94&gt;=0),1,0)</f>
        <v>0</v>
      </c>
    </row>
    <row r="95" ht="23" customHeight="1">
      <c r="A95" s="14" t="n"/>
      <c r="B95" s="15" t="n"/>
      <c r="C95" s="15" t="n"/>
      <c r="D95" s="16" t="n"/>
      <c r="E95" s="17" t="n"/>
      <c r="F95" s="17" t="n"/>
      <c r="G95" s="17" t="n"/>
      <c r="H95" s="15" t="n"/>
      <c r="I95" s="18" t="str">
        <f>IF(COUNTA(A95:H95,M95)=0,"",IF(O95=1,IF(H95="","Open",IF(OR(H95="Win",H95="Loss"),"Settled","Check outcome")),IF(COUNT(D95:G95)&lt;4,"Incomplete","Check inputs")))</f>
        <v/>
      </c>
      <c r="J95" s="19" t="str">
        <f>IF(O95=1,D95*E95*F95-F95-G95,"")</f>
        <v/>
      </c>
      <c r="K95" s="19" t="str">
        <f>IF(AND(O95=1,OR(H95="Win",H95="Loss")),IF(H95="Win",E95*F95,0)-F95-G95,"")</f>
        <v/>
      </c>
      <c r="L95" s="20" t="str">
        <f>IF(N95=1,(D95-IF(H95="Win",1,0))^2,"")</f>
        <v/>
      </c>
      <c r="M95" s="15" t="n"/>
      <c r="N95" s="18">
        <f>IF(AND(COUNT(D95)=1,D95&gt;=0,D95&lt;=1,OR(H95="Win",H95="Loss")),1,0)</f>
        <v>0</v>
      </c>
      <c r="O95" s="18">
        <f>IF(AND(COUNT(D95:G95)=4,D95&gt;=0,D95&lt;=1,E95&gt;=1,F95&gt;0,G95&gt;=0),1,0)</f>
        <v>0</v>
      </c>
    </row>
    <row r="96" ht="23" customHeight="1">
      <c r="A96" s="14" t="n"/>
      <c r="B96" s="15" t="n"/>
      <c r="C96" s="15" t="n"/>
      <c r="D96" s="16" t="n"/>
      <c r="E96" s="17" t="n"/>
      <c r="F96" s="17" t="n"/>
      <c r="G96" s="17" t="n"/>
      <c r="H96" s="15" t="n"/>
      <c r="I96" s="18" t="str">
        <f>IF(COUNTA(A96:H96,M96)=0,"",IF(O96=1,IF(H96="","Open",IF(OR(H96="Win",H96="Loss"),"Settled","Check outcome")),IF(COUNT(D96:G96)&lt;4,"Incomplete","Check inputs")))</f>
        <v/>
      </c>
      <c r="J96" s="19" t="str">
        <f>IF(O96=1,D96*E96*F96-F96-G96,"")</f>
        <v/>
      </c>
      <c r="K96" s="19" t="str">
        <f>IF(AND(O96=1,OR(H96="Win",H96="Loss")),IF(H96="Win",E96*F96,0)-F96-G96,"")</f>
        <v/>
      </c>
      <c r="L96" s="20" t="str">
        <f>IF(N96=1,(D96-IF(H96="Win",1,0))^2,"")</f>
        <v/>
      </c>
      <c r="M96" s="15" t="n"/>
      <c r="N96" s="18">
        <f>IF(AND(COUNT(D96)=1,D96&gt;=0,D96&lt;=1,OR(H96="Win",H96="Loss")),1,0)</f>
        <v>0</v>
      </c>
      <c r="O96" s="18">
        <f>IF(AND(COUNT(D96:G96)=4,D96&gt;=0,D96&lt;=1,E96&gt;=1,F96&gt;0,G96&gt;=0),1,0)</f>
        <v>0</v>
      </c>
    </row>
    <row r="97" ht="23" customHeight="1">
      <c r="A97" s="14" t="n"/>
      <c r="B97" s="15" t="n"/>
      <c r="C97" s="15" t="n"/>
      <c r="D97" s="16" t="n"/>
      <c r="E97" s="17" t="n"/>
      <c r="F97" s="17" t="n"/>
      <c r="G97" s="17" t="n"/>
      <c r="H97" s="15" t="n"/>
      <c r="I97" s="18" t="str">
        <f>IF(COUNTA(A97:H97,M97)=0,"",IF(O97=1,IF(H97="","Open",IF(OR(H97="Win",H97="Loss"),"Settled","Check outcome")),IF(COUNT(D97:G97)&lt;4,"Incomplete","Check inputs")))</f>
        <v/>
      </c>
      <c r="J97" s="19" t="str">
        <f>IF(O97=1,D97*E97*F97-F97-G97,"")</f>
        <v/>
      </c>
      <c r="K97" s="19" t="str">
        <f>IF(AND(O97=1,OR(H97="Win",H97="Loss")),IF(H97="Win",E97*F97,0)-F97-G97,"")</f>
        <v/>
      </c>
      <c r="L97" s="20" t="str">
        <f>IF(N97=1,(D97-IF(H97="Win",1,0))^2,"")</f>
        <v/>
      </c>
      <c r="M97" s="15" t="n"/>
      <c r="N97" s="18">
        <f>IF(AND(COUNT(D97)=1,D97&gt;=0,D97&lt;=1,OR(H97="Win",H97="Loss")),1,0)</f>
        <v>0</v>
      </c>
      <c r="O97" s="18">
        <f>IF(AND(COUNT(D97:G97)=4,D97&gt;=0,D97&lt;=1,E97&gt;=1,F97&gt;0,G97&gt;=0),1,0)</f>
        <v>0</v>
      </c>
    </row>
    <row r="98" ht="23" customHeight="1">
      <c r="A98" s="14" t="n"/>
      <c r="B98" s="15" t="n"/>
      <c r="C98" s="15" t="n"/>
      <c r="D98" s="16" t="n"/>
      <c r="E98" s="17" t="n"/>
      <c r="F98" s="17" t="n"/>
      <c r="G98" s="17" t="n"/>
      <c r="H98" s="15" t="n"/>
      <c r="I98" s="18" t="str">
        <f>IF(COUNTA(A98:H98,M98)=0,"",IF(O98=1,IF(H98="","Open",IF(OR(H98="Win",H98="Loss"),"Settled","Check outcome")),IF(COUNT(D98:G98)&lt;4,"Incomplete","Check inputs")))</f>
        <v/>
      </c>
      <c r="J98" s="19" t="str">
        <f>IF(O98=1,D98*E98*F98-F98-G98,"")</f>
        <v/>
      </c>
      <c r="K98" s="19" t="str">
        <f>IF(AND(O98=1,OR(H98="Win",H98="Loss")),IF(H98="Win",E98*F98,0)-F98-G98,"")</f>
        <v/>
      </c>
      <c r="L98" s="20" t="str">
        <f>IF(N98=1,(D98-IF(H98="Win",1,0))^2,"")</f>
        <v/>
      </c>
      <c r="M98" s="15" t="n"/>
      <c r="N98" s="18">
        <f>IF(AND(COUNT(D98)=1,D98&gt;=0,D98&lt;=1,OR(H98="Win",H98="Loss")),1,0)</f>
        <v>0</v>
      </c>
      <c r="O98" s="18">
        <f>IF(AND(COUNT(D98:G98)=4,D98&gt;=0,D98&lt;=1,E98&gt;=1,F98&gt;0,G98&gt;=0),1,0)</f>
        <v>0</v>
      </c>
    </row>
    <row r="99" ht="23" customHeight="1">
      <c r="A99" s="14" t="n"/>
      <c r="B99" s="15" t="n"/>
      <c r="C99" s="15" t="n"/>
      <c r="D99" s="16" t="n"/>
      <c r="E99" s="17" t="n"/>
      <c r="F99" s="17" t="n"/>
      <c r="G99" s="17" t="n"/>
      <c r="H99" s="15" t="n"/>
      <c r="I99" s="18" t="str">
        <f>IF(COUNTA(A99:H99,M99)=0,"",IF(O99=1,IF(H99="","Open",IF(OR(H99="Win",H99="Loss"),"Settled","Check outcome")),IF(COUNT(D99:G99)&lt;4,"Incomplete","Check inputs")))</f>
        <v/>
      </c>
      <c r="J99" s="19" t="str">
        <f>IF(O99=1,D99*E99*F99-F99-G99,"")</f>
        <v/>
      </c>
      <c r="K99" s="19" t="str">
        <f>IF(AND(O99=1,OR(H99="Win",H99="Loss")),IF(H99="Win",E99*F99,0)-F99-G99,"")</f>
        <v/>
      </c>
      <c r="L99" s="20" t="str">
        <f>IF(N99=1,(D99-IF(H99="Win",1,0))^2,"")</f>
        <v/>
      </c>
      <c r="M99" s="15" t="n"/>
      <c r="N99" s="18">
        <f>IF(AND(COUNT(D99)=1,D99&gt;=0,D99&lt;=1,OR(H99="Win",H99="Loss")),1,0)</f>
        <v>0</v>
      </c>
      <c r="O99" s="18">
        <f>IF(AND(COUNT(D99:G99)=4,D99&gt;=0,D99&lt;=1,E99&gt;=1,F99&gt;0,G99&gt;=0),1,0)</f>
        <v>0</v>
      </c>
    </row>
    <row r="100" ht="23" customHeight="1">
      <c r="A100" s="14" t="n"/>
      <c r="B100" s="15" t="n"/>
      <c r="C100" s="15" t="n"/>
      <c r="D100" s="16" t="n"/>
      <c r="E100" s="17" t="n"/>
      <c r="F100" s="17" t="n"/>
      <c r="G100" s="17" t="n"/>
      <c r="H100" s="15" t="n"/>
      <c r="I100" s="18" t="str">
        <f>IF(COUNTA(A100:H100,M100)=0,"",IF(O100=1,IF(H100="","Open",IF(OR(H100="Win",H100="Loss"),"Settled","Check outcome")),IF(COUNT(D100:G100)&lt;4,"Incomplete","Check inputs")))</f>
        <v/>
      </c>
      <c r="J100" s="19" t="str">
        <f>IF(O100=1,D100*E100*F100-F100-G100,"")</f>
        <v/>
      </c>
      <c r="K100" s="19" t="str">
        <f>IF(AND(O100=1,OR(H100="Win",H100="Loss")),IF(H100="Win",E100*F100,0)-F100-G100,"")</f>
        <v/>
      </c>
      <c r="L100" s="20" t="str">
        <f>IF(N100=1,(D100-IF(H100="Win",1,0))^2,"")</f>
        <v/>
      </c>
      <c r="M100" s="15" t="n"/>
      <c r="N100" s="18">
        <f>IF(AND(COUNT(D100)=1,D100&gt;=0,D100&lt;=1,OR(H100="Win",H100="Loss")),1,0)</f>
        <v>0</v>
      </c>
      <c r="O100" s="18">
        <f>IF(AND(COUNT(D100:G100)=4,D100&gt;=0,D100&lt;=1,E100&gt;=1,F100&gt;0,G100&gt;=0),1,0)</f>
        <v>0</v>
      </c>
    </row>
    <row r="101" ht="23" customHeight="1">
      <c r="A101" s="14" t="n"/>
      <c r="B101" s="15" t="n"/>
      <c r="C101" s="15" t="n"/>
      <c r="D101" s="16" t="n"/>
      <c r="E101" s="17" t="n"/>
      <c r="F101" s="17" t="n"/>
      <c r="G101" s="17" t="n"/>
      <c r="H101" s="15" t="n"/>
      <c r="I101" s="18" t="str">
        <f>IF(COUNTA(A101:H101,M101)=0,"",IF(O101=1,IF(H101="","Open",IF(OR(H101="Win",H101="Loss"),"Settled","Check outcome")),IF(COUNT(D101:G101)&lt;4,"Incomplete","Check inputs")))</f>
        <v/>
      </c>
      <c r="J101" s="19" t="str">
        <f>IF(O101=1,D101*E101*F101-F101-G101,"")</f>
        <v/>
      </c>
      <c r="K101" s="19" t="str">
        <f>IF(AND(O101=1,OR(H101="Win",H101="Loss")),IF(H101="Win",E101*F101,0)-F101-G101,"")</f>
        <v/>
      </c>
      <c r="L101" s="20" t="str">
        <f>IF(N101=1,(D101-IF(H101="Win",1,0))^2,"")</f>
        <v/>
      </c>
      <c r="M101" s="15" t="n"/>
      <c r="N101" s="18">
        <f>IF(AND(COUNT(D101)=1,D101&gt;=0,D101&lt;=1,OR(H101="Win",H101="Loss")),1,0)</f>
        <v>0</v>
      </c>
      <c r="O101" s="18">
        <f>IF(AND(COUNT(D101:G101)=4,D101&gt;=0,D101&lt;=1,E101&gt;=1,F101&gt;0,G101&gt;=0),1,0)</f>
        <v>0</v>
      </c>
    </row>
    <row r="102" ht="23" customHeight="1">
      <c r="A102" s="14" t="n"/>
      <c r="B102" s="15" t="n"/>
      <c r="C102" s="15" t="n"/>
      <c r="D102" s="16" t="n"/>
      <c r="E102" s="17" t="n"/>
      <c r="F102" s="17" t="n"/>
      <c r="G102" s="17" t="n"/>
      <c r="H102" s="15" t="n"/>
      <c r="I102" s="18" t="str">
        <f>IF(COUNTA(A102:H102,M102)=0,"",IF(O102=1,IF(H102="","Open",IF(OR(H102="Win",H102="Loss"),"Settled","Check outcome")),IF(COUNT(D102:G102)&lt;4,"Incomplete","Check inputs")))</f>
        <v/>
      </c>
      <c r="J102" s="19" t="str">
        <f>IF(O102=1,D102*E102*F102-F102-G102,"")</f>
        <v/>
      </c>
      <c r="K102" s="19" t="str">
        <f>IF(AND(O102=1,OR(H102="Win",H102="Loss")),IF(H102="Win",E102*F102,0)-F102-G102,"")</f>
        <v/>
      </c>
      <c r="L102" s="20" t="str">
        <f>IF(N102=1,(D102-IF(H102="Win",1,0))^2,"")</f>
        <v/>
      </c>
      <c r="M102" s="15" t="n"/>
      <c r="N102" s="18">
        <f>IF(AND(COUNT(D102)=1,D102&gt;=0,D102&lt;=1,OR(H102="Win",H102="Loss")),1,0)</f>
        <v>0</v>
      </c>
      <c r="O102" s="18">
        <f>IF(AND(COUNT(D102:G102)=4,D102&gt;=0,D102&lt;=1,E102&gt;=1,F102&gt;0,G102&gt;=0),1,0)</f>
        <v>0</v>
      </c>
    </row>
    <row r="103" ht="23" customHeight="1">
      <c r="A103" s="14" t="n"/>
      <c r="B103" s="15" t="n"/>
      <c r="C103" s="15" t="n"/>
      <c r="D103" s="16" t="n"/>
      <c r="E103" s="17" t="n"/>
      <c r="F103" s="17" t="n"/>
      <c r="G103" s="17" t="n"/>
      <c r="H103" s="15" t="n"/>
      <c r="I103" s="18" t="str">
        <f>IF(COUNTA(A103:H103,M103)=0,"",IF(O103=1,IF(H103="","Open",IF(OR(H103="Win",H103="Loss"),"Settled","Check outcome")),IF(COUNT(D103:G103)&lt;4,"Incomplete","Check inputs")))</f>
        <v/>
      </c>
      <c r="J103" s="19" t="str">
        <f>IF(O103=1,D103*E103*F103-F103-G103,"")</f>
        <v/>
      </c>
      <c r="K103" s="19" t="str">
        <f>IF(AND(O103=1,OR(H103="Win",H103="Loss")),IF(H103="Win",E103*F103,0)-F103-G103,"")</f>
        <v/>
      </c>
      <c r="L103" s="20" t="str">
        <f>IF(N103=1,(D103-IF(H103="Win",1,0))^2,"")</f>
        <v/>
      </c>
      <c r="M103" s="15" t="n"/>
      <c r="N103" s="18">
        <f>IF(AND(COUNT(D103)=1,D103&gt;=0,D103&lt;=1,OR(H103="Win",H103="Loss")),1,0)</f>
        <v>0</v>
      </c>
      <c r="O103" s="18">
        <f>IF(AND(COUNT(D103:G103)=4,D103&gt;=0,D103&lt;=1,E103&gt;=1,F103&gt;0,G103&gt;=0),1,0)</f>
        <v>0</v>
      </c>
    </row>
    <row r="104" ht="23" customHeight="1">
      <c r="A104" s="14" t="n"/>
      <c r="B104" s="15" t="n"/>
      <c r="C104" s="15" t="n"/>
      <c r="D104" s="16" t="n"/>
      <c r="E104" s="17" t="n"/>
      <c r="F104" s="17" t="n"/>
      <c r="G104" s="17" t="n"/>
      <c r="H104" s="15" t="n"/>
      <c r="I104" s="18" t="str">
        <f>IF(COUNTA(A104:H104,M104)=0,"",IF(O104=1,IF(H104="","Open",IF(OR(H104="Win",H104="Loss"),"Settled","Check outcome")),IF(COUNT(D104:G104)&lt;4,"Incomplete","Check inputs")))</f>
        <v/>
      </c>
      <c r="J104" s="19" t="str">
        <f>IF(O104=1,D104*E104*F104-F104-G104,"")</f>
        <v/>
      </c>
      <c r="K104" s="19" t="str">
        <f>IF(AND(O104=1,OR(H104="Win",H104="Loss")),IF(H104="Win",E104*F104,0)-F104-G104,"")</f>
        <v/>
      </c>
      <c r="L104" s="20" t="str">
        <f>IF(N104=1,(D104-IF(H104="Win",1,0))^2,"")</f>
        <v/>
      </c>
      <c r="M104" s="15" t="n"/>
      <c r="N104" s="18">
        <f>IF(AND(COUNT(D104)=1,D104&gt;=0,D104&lt;=1,OR(H104="Win",H104="Loss")),1,0)</f>
        <v>0</v>
      </c>
      <c r="O104" s="18">
        <f>IF(AND(COUNT(D104:G104)=4,D104&gt;=0,D104&lt;=1,E104&gt;=1,F104&gt;0,G104&gt;=0),1,0)</f>
        <v>0</v>
      </c>
    </row>
    <row r="105" ht="23" customHeight="1">
      <c r="A105" s="14" t="n"/>
      <c r="B105" s="15" t="n"/>
      <c r="C105" s="15" t="n"/>
      <c r="D105" s="16" t="n"/>
      <c r="E105" s="17" t="n"/>
      <c r="F105" s="17" t="n"/>
      <c r="G105" s="17" t="n"/>
      <c r="H105" s="15" t="n"/>
      <c r="I105" s="18" t="str">
        <f>IF(COUNTA(A105:H105,M105)=0,"",IF(O105=1,IF(H105="","Open",IF(OR(H105="Win",H105="Loss"),"Settled","Check outcome")),IF(COUNT(D105:G105)&lt;4,"Incomplete","Check inputs")))</f>
        <v/>
      </c>
      <c r="J105" s="19" t="str">
        <f>IF(O105=1,D105*E105*F105-F105-G105,"")</f>
        <v/>
      </c>
      <c r="K105" s="19" t="str">
        <f>IF(AND(O105=1,OR(H105="Win",H105="Loss")),IF(H105="Win",E105*F105,0)-F105-G105,"")</f>
        <v/>
      </c>
      <c r="L105" s="20" t="str">
        <f>IF(N105=1,(D105-IF(H105="Win",1,0))^2,"")</f>
        <v/>
      </c>
      <c r="M105" s="15" t="n"/>
      <c r="N105" s="18">
        <f>IF(AND(COUNT(D105)=1,D105&gt;=0,D105&lt;=1,OR(H105="Win",H105="Loss")),1,0)</f>
        <v>0</v>
      </c>
      <c r="O105" s="18">
        <f>IF(AND(COUNT(D105:G105)=4,D105&gt;=0,D105&lt;=1,E105&gt;=1,F105&gt;0,G105&gt;=0),1,0)</f>
        <v>0</v>
      </c>
    </row>
    <row r="106" ht="23" customHeight="1">
      <c r="A106" s="14" t="n"/>
      <c r="B106" s="15" t="n"/>
      <c r="C106" s="15" t="n"/>
      <c r="D106" s="16" t="n"/>
      <c r="E106" s="17" t="n"/>
      <c r="F106" s="17" t="n"/>
      <c r="G106" s="17" t="n"/>
      <c r="H106" s="15" t="n"/>
      <c r="I106" s="18" t="str">
        <f>IF(COUNTA(A106:H106,M106)=0,"",IF(O106=1,IF(H106="","Open",IF(OR(H106="Win",H106="Loss"),"Settled","Check outcome")),IF(COUNT(D106:G106)&lt;4,"Incomplete","Check inputs")))</f>
        <v/>
      </c>
      <c r="J106" s="19" t="str">
        <f>IF(O106=1,D106*E106*F106-F106-G106,"")</f>
        <v/>
      </c>
      <c r="K106" s="19" t="str">
        <f>IF(AND(O106=1,OR(H106="Win",H106="Loss")),IF(H106="Win",E106*F106,0)-F106-G106,"")</f>
        <v/>
      </c>
      <c r="L106" s="20" t="str">
        <f>IF(N106=1,(D106-IF(H106="Win",1,0))^2,"")</f>
        <v/>
      </c>
      <c r="M106" s="15" t="n"/>
      <c r="N106" s="18">
        <f>IF(AND(COUNT(D106)=1,D106&gt;=0,D106&lt;=1,OR(H106="Win",H106="Loss")),1,0)</f>
        <v>0</v>
      </c>
      <c r="O106" s="18">
        <f>IF(AND(COUNT(D106:G106)=4,D106&gt;=0,D106&lt;=1,E106&gt;=1,F106&gt;0,G106&gt;=0),1,0)</f>
        <v>0</v>
      </c>
    </row>
    <row r="107" ht="23" customHeight="1">
      <c r="A107" s="14" t="n"/>
      <c r="B107" s="15" t="n"/>
      <c r="C107" s="15" t="n"/>
      <c r="D107" s="16" t="n"/>
      <c r="E107" s="17" t="n"/>
      <c r="F107" s="17" t="n"/>
      <c r="G107" s="17" t="n"/>
      <c r="H107" s="15" t="n"/>
      <c r="I107" s="18" t="str">
        <f>IF(COUNTA(A107:H107,M107)=0,"",IF(O107=1,IF(H107="","Open",IF(OR(H107="Win",H107="Loss"),"Settled","Check outcome")),IF(COUNT(D107:G107)&lt;4,"Incomplete","Check inputs")))</f>
        <v/>
      </c>
      <c r="J107" s="19" t="str">
        <f>IF(O107=1,D107*E107*F107-F107-G107,"")</f>
        <v/>
      </c>
      <c r="K107" s="19" t="str">
        <f>IF(AND(O107=1,OR(H107="Win",H107="Loss")),IF(H107="Win",E107*F107,0)-F107-G107,"")</f>
        <v/>
      </c>
      <c r="L107" s="20" t="str">
        <f>IF(N107=1,(D107-IF(H107="Win",1,0))^2,"")</f>
        <v/>
      </c>
      <c r="M107" s="15" t="n"/>
      <c r="N107" s="18">
        <f>IF(AND(COUNT(D107)=1,D107&gt;=0,D107&lt;=1,OR(H107="Win",H107="Loss")),1,0)</f>
        <v>0</v>
      </c>
      <c r="O107" s="18">
        <f>IF(AND(COUNT(D107:G107)=4,D107&gt;=0,D107&lt;=1,E107&gt;=1,F107&gt;0,G107&gt;=0),1,0)</f>
        <v>0</v>
      </c>
    </row>
    <row r="108" ht="23" customHeight="1">
      <c r="A108" s="14" t="n"/>
      <c r="B108" s="15" t="n"/>
      <c r="C108" s="15" t="n"/>
      <c r="D108" s="16" t="n"/>
      <c r="E108" s="17" t="n"/>
      <c r="F108" s="17" t="n"/>
      <c r="G108" s="17" t="n"/>
      <c r="H108" s="15" t="n"/>
      <c r="I108" s="18" t="str">
        <f>IF(COUNTA(A108:H108,M108)=0,"",IF(O108=1,IF(H108="","Open",IF(OR(H108="Win",H108="Loss"),"Settled","Check outcome")),IF(COUNT(D108:G108)&lt;4,"Incomplete","Check inputs")))</f>
        <v/>
      </c>
      <c r="J108" s="19" t="str">
        <f>IF(O108=1,D108*E108*F108-F108-G108,"")</f>
        <v/>
      </c>
      <c r="K108" s="19" t="str">
        <f>IF(AND(O108=1,OR(H108="Win",H108="Loss")),IF(H108="Win",E108*F108,0)-F108-G108,"")</f>
        <v/>
      </c>
      <c r="L108" s="20" t="str">
        <f>IF(N108=1,(D108-IF(H108="Win",1,0))^2,"")</f>
        <v/>
      </c>
      <c r="M108" s="15" t="n"/>
      <c r="N108" s="18">
        <f>IF(AND(COUNT(D108)=1,D108&gt;=0,D108&lt;=1,OR(H108="Win",H108="Loss")),1,0)</f>
        <v>0</v>
      </c>
      <c r="O108" s="18">
        <f>IF(AND(COUNT(D108:G108)=4,D108&gt;=0,D108&lt;=1,E108&gt;=1,F108&gt;0,G108&gt;=0),1,0)</f>
        <v>0</v>
      </c>
    </row>
    <row r="109" ht="23" customHeight="1">
      <c r="A109" s="14" t="n"/>
      <c r="B109" s="15" t="n"/>
      <c r="C109" s="15" t="n"/>
      <c r="D109" s="16" t="n"/>
      <c r="E109" s="17" t="n"/>
      <c r="F109" s="17" t="n"/>
      <c r="G109" s="17" t="n"/>
      <c r="H109" s="15" t="n"/>
      <c r="I109" s="18" t="str">
        <f>IF(COUNTA(A109:H109,M109)=0,"",IF(O109=1,IF(H109="","Open",IF(OR(H109="Win",H109="Loss"),"Settled","Check outcome")),IF(COUNT(D109:G109)&lt;4,"Incomplete","Check inputs")))</f>
        <v/>
      </c>
      <c r="J109" s="19" t="str">
        <f>IF(O109=1,D109*E109*F109-F109-G109,"")</f>
        <v/>
      </c>
      <c r="K109" s="19" t="str">
        <f>IF(AND(O109=1,OR(H109="Win",H109="Loss")),IF(H109="Win",E109*F109,0)-F109-G109,"")</f>
        <v/>
      </c>
      <c r="L109" s="20" t="str">
        <f>IF(N109=1,(D109-IF(H109="Win",1,0))^2,"")</f>
        <v/>
      </c>
      <c r="M109" s="15" t="n"/>
      <c r="N109" s="18">
        <f>IF(AND(COUNT(D109)=1,D109&gt;=0,D109&lt;=1,OR(H109="Win",H109="Loss")),1,0)</f>
        <v>0</v>
      </c>
      <c r="O109" s="18">
        <f>IF(AND(COUNT(D109:G109)=4,D109&gt;=0,D109&lt;=1,E109&gt;=1,F109&gt;0,G109&gt;=0),1,0)</f>
        <v>0</v>
      </c>
    </row>
    <row r="110" ht="23" customHeight="1">
      <c r="A110" s="14" t="n"/>
      <c r="B110" s="15" t="n"/>
      <c r="C110" s="15" t="n"/>
      <c r="D110" s="16" t="n"/>
      <c r="E110" s="17" t="n"/>
      <c r="F110" s="17" t="n"/>
      <c r="G110" s="17" t="n"/>
      <c r="H110" s="15" t="n"/>
      <c r="I110" s="18" t="str">
        <f>IF(COUNTA(A110:H110,M110)=0,"",IF(O110=1,IF(H110="","Open",IF(OR(H110="Win",H110="Loss"),"Settled","Check outcome")),IF(COUNT(D110:G110)&lt;4,"Incomplete","Check inputs")))</f>
        <v/>
      </c>
      <c r="J110" s="19" t="str">
        <f>IF(O110=1,D110*E110*F110-F110-G110,"")</f>
        <v/>
      </c>
      <c r="K110" s="19" t="str">
        <f>IF(AND(O110=1,OR(H110="Win",H110="Loss")),IF(H110="Win",E110*F110,0)-F110-G110,"")</f>
        <v/>
      </c>
      <c r="L110" s="20" t="str">
        <f>IF(N110=1,(D110-IF(H110="Win",1,0))^2,"")</f>
        <v/>
      </c>
      <c r="M110" s="15" t="n"/>
      <c r="N110" s="18">
        <f>IF(AND(COUNT(D110)=1,D110&gt;=0,D110&lt;=1,OR(H110="Win",H110="Loss")),1,0)</f>
        <v>0</v>
      </c>
      <c r="O110" s="18">
        <f>IF(AND(COUNT(D110:G110)=4,D110&gt;=0,D110&lt;=1,E110&gt;=1,F110&gt;0,G110&gt;=0),1,0)</f>
        <v>0</v>
      </c>
    </row>
    <row r="111" ht="23" customHeight="1">
      <c r="A111" s="14" t="n"/>
      <c r="B111" s="15" t="n"/>
      <c r="C111" s="15" t="n"/>
      <c r="D111" s="16" t="n"/>
      <c r="E111" s="17" t="n"/>
      <c r="F111" s="17" t="n"/>
      <c r="G111" s="17" t="n"/>
      <c r="H111" s="15" t="n"/>
      <c r="I111" s="18" t="str">
        <f>IF(COUNTA(A111:H111,M111)=0,"",IF(O111=1,IF(H111="","Open",IF(OR(H111="Win",H111="Loss"),"Settled","Check outcome")),IF(COUNT(D111:G111)&lt;4,"Incomplete","Check inputs")))</f>
        <v/>
      </c>
      <c r="J111" s="19" t="str">
        <f>IF(O111=1,D111*E111*F111-F111-G111,"")</f>
        <v/>
      </c>
      <c r="K111" s="19" t="str">
        <f>IF(AND(O111=1,OR(H111="Win",H111="Loss")),IF(H111="Win",E111*F111,0)-F111-G111,"")</f>
        <v/>
      </c>
      <c r="L111" s="20" t="str">
        <f>IF(N111=1,(D111-IF(H111="Win",1,0))^2,"")</f>
        <v/>
      </c>
      <c r="M111" s="15" t="n"/>
      <c r="N111" s="18">
        <f>IF(AND(COUNT(D111)=1,D111&gt;=0,D111&lt;=1,OR(H111="Win",H111="Loss")),1,0)</f>
        <v>0</v>
      </c>
      <c r="O111" s="18">
        <f>IF(AND(COUNT(D111:G111)=4,D111&gt;=0,D111&lt;=1,E111&gt;=1,F111&gt;0,G111&gt;=0),1,0)</f>
        <v>0</v>
      </c>
    </row>
    <row r="112" ht="23" customHeight="1">
      <c r="A112" s="14" t="n"/>
      <c r="B112" s="15" t="n"/>
      <c r="C112" s="15" t="n"/>
      <c r="D112" s="16" t="n"/>
      <c r="E112" s="17" t="n"/>
      <c r="F112" s="17" t="n"/>
      <c r="G112" s="17" t="n"/>
      <c r="H112" s="15" t="n"/>
      <c r="I112" s="18" t="str">
        <f>IF(COUNTA(A112:H112,M112)=0,"",IF(O112=1,IF(H112="","Open",IF(OR(H112="Win",H112="Loss"),"Settled","Check outcome")),IF(COUNT(D112:G112)&lt;4,"Incomplete","Check inputs")))</f>
        <v/>
      </c>
      <c r="J112" s="19" t="str">
        <f>IF(O112=1,D112*E112*F112-F112-G112,"")</f>
        <v/>
      </c>
      <c r="K112" s="19" t="str">
        <f>IF(AND(O112=1,OR(H112="Win",H112="Loss")),IF(H112="Win",E112*F112,0)-F112-G112,"")</f>
        <v/>
      </c>
      <c r="L112" s="20" t="str">
        <f>IF(N112=1,(D112-IF(H112="Win",1,0))^2,"")</f>
        <v/>
      </c>
      <c r="M112" s="15" t="n"/>
      <c r="N112" s="18">
        <f>IF(AND(COUNT(D112)=1,D112&gt;=0,D112&lt;=1,OR(H112="Win",H112="Loss")),1,0)</f>
        <v>0</v>
      </c>
      <c r="O112" s="18">
        <f>IF(AND(COUNT(D112:G112)=4,D112&gt;=0,D112&lt;=1,E112&gt;=1,F112&gt;0,G112&gt;=0),1,0)</f>
        <v>0</v>
      </c>
    </row>
    <row r="113" ht="23" customHeight="1">
      <c r="A113" s="14" t="n"/>
      <c r="B113" s="15" t="n"/>
      <c r="C113" s="15" t="n"/>
      <c r="D113" s="16" t="n"/>
      <c r="E113" s="17" t="n"/>
      <c r="F113" s="17" t="n"/>
      <c r="G113" s="17" t="n"/>
      <c r="H113" s="15" t="n"/>
      <c r="I113" s="18" t="str">
        <f>IF(COUNTA(A113:H113,M113)=0,"",IF(O113=1,IF(H113="","Open",IF(OR(H113="Win",H113="Loss"),"Settled","Check outcome")),IF(COUNT(D113:G113)&lt;4,"Incomplete","Check inputs")))</f>
        <v/>
      </c>
      <c r="J113" s="19" t="str">
        <f>IF(O113=1,D113*E113*F113-F113-G113,"")</f>
        <v/>
      </c>
      <c r="K113" s="19" t="str">
        <f>IF(AND(O113=1,OR(H113="Win",H113="Loss")),IF(H113="Win",E113*F113,0)-F113-G113,"")</f>
        <v/>
      </c>
      <c r="L113" s="20" t="str">
        <f>IF(N113=1,(D113-IF(H113="Win",1,0))^2,"")</f>
        <v/>
      </c>
      <c r="M113" s="15" t="n"/>
      <c r="N113" s="18">
        <f>IF(AND(COUNT(D113)=1,D113&gt;=0,D113&lt;=1,OR(H113="Win",H113="Loss")),1,0)</f>
        <v>0</v>
      </c>
      <c r="O113" s="18">
        <f>IF(AND(COUNT(D113:G113)=4,D113&gt;=0,D113&lt;=1,E113&gt;=1,F113&gt;0,G113&gt;=0),1,0)</f>
        <v>0</v>
      </c>
    </row>
    <row r="114" ht="23" customHeight="1">
      <c r="A114" s="14" t="n"/>
      <c r="B114" s="15" t="n"/>
      <c r="C114" s="15" t="n"/>
      <c r="D114" s="16" t="n"/>
      <c r="E114" s="17" t="n"/>
      <c r="F114" s="17" t="n"/>
      <c r="G114" s="17" t="n"/>
      <c r="H114" s="15" t="n"/>
      <c r="I114" s="18" t="str">
        <f>IF(COUNTA(A114:H114,M114)=0,"",IF(O114=1,IF(H114="","Open",IF(OR(H114="Win",H114="Loss"),"Settled","Check outcome")),IF(COUNT(D114:G114)&lt;4,"Incomplete","Check inputs")))</f>
        <v/>
      </c>
      <c r="J114" s="19" t="str">
        <f>IF(O114=1,D114*E114*F114-F114-G114,"")</f>
        <v/>
      </c>
      <c r="K114" s="19" t="str">
        <f>IF(AND(O114=1,OR(H114="Win",H114="Loss")),IF(H114="Win",E114*F114,0)-F114-G114,"")</f>
        <v/>
      </c>
      <c r="L114" s="20" t="str">
        <f>IF(N114=1,(D114-IF(H114="Win",1,0))^2,"")</f>
        <v/>
      </c>
      <c r="M114" s="15" t="n"/>
      <c r="N114" s="18">
        <f>IF(AND(COUNT(D114)=1,D114&gt;=0,D114&lt;=1,OR(H114="Win",H114="Loss")),1,0)</f>
        <v>0</v>
      </c>
      <c r="O114" s="18">
        <f>IF(AND(COUNT(D114:G114)=4,D114&gt;=0,D114&lt;=1,E114&gt;=1,F114&gt;0,G114&gt;=0),1,0)</f>
        <v>0</v>
      </c>
    </row>
    <row r="115" ht="23" customHeight="1">
      <c r="A115" s="14" t="n"/>
      <c r="B115" s="15" t="n"/>
      <c r="C115" s="15" t="n"/>
      <c r="D115" s="16" t="n"/>
      <c r="E115" s="17" t="n"/>
      <c r="F115" s="17" t="n"/>
      <c r="G115" s="17" t="n"/>
      <c r="H115" s="15" t="n"/>
      <c r="I115" s="18" t="str">
        <f>IF(COUNTA(A115:H115,M115)=0,"",IF(O115=1,IF(H115="","Open",IF(OR(H115="Win",H115="Loss"),"Settled","Check outcome")),IF(COUNT(D115:G115)&lt;4,"Incomplete","Check inputs")))</f>
        <v/>
      </c>
      <c r="J115" s="19" t="str">
        <f>IF(O115=1,D115*E115*F115-F115-G115,"")</f>
        <v/>
      </c>
      <c r="K115" s="19" t="str">
        <f>IF(AND(O115=1,OR(H115="Win",H115="Loss")),IF(H115="Win",E115*F115,0)-F115-G115,"")</f>
        <v/>
      </c>
      <c r="L115" s="20" t="str">
        <f>IF(N115=1,(D115-IF(H115="Win",1,0))^2,"")</f>
        <v/>
      </c>
      <c r="M115" s="15" t="n"/>
      <c r="N115" s="18">
        <f>IF(AND(COUNT(D115)=1,D115&gt;=0,D115&lt;=1,OR(H115="Win",H115="Loss")),1,0)</f>
        <v>0</v>
      </c>
      <c r="O115" s="18">
        <f>IF(AND(COUNT(D115:G115)=4,D115&gt;=0,D115&lt;=1,E115&gt;=1,F115&gt;0,G115&gt;=0),1,0)</f>
        <v>0</v>
      </c>
    </row>
    <row r="116" ht="23" customHeight="1">
      <c r="A116" s="14" t="n"/>
      <c r="B116" s="15" t="n"/>
      <c r="C116" s="15" t="n"/>
      <c r="D116" s="16" t="n"/>
      <c r="E116" s="17" t="n"/>
      <c r="F116" s="17" t="n"/>
      <c r="G116" s="17" t="n"/>
      <c r="H116" s="15" t="n"/>
      <c r="I116" s="18" t="str">
        <f>IF(COUNTA(A116:H116,M116)=0,"",IF(O116=1,IF(H116="","Open",IF(OR(H116="Win",H116="Loss"),"Settled","Check outcome")),IF(COUNT(D116:G116)&lt;4,"Incomplete","Check inputs")))</f>
        <v/>
      </c>
      <c r="J116" s="19" t="str">
        <f>IF(O116=1,D116*E116*F116-F116-G116,"")</f>
        <v/>
      </c>
      <c r="K116" s="19" t="str">
        <f>IF(AND(O116=1,OR(H116="Win",H116="Loss")),IF(H116="Win",E116*F116,0)-F116-G116,"")</f>
        <v/>
      </c>
      <c r="L116" s="20" t="str">
        <f>IF(N116=1,(D116-IF(H116="Win",1,0))^2,"")</f>
        <v/>
      </c>
      <c r="M116" s="15" t="n"/>
      <c r="N116" s="18">
        <f>IF(AND(COUNT(D116)=1,D116&gt;=0,D116&lt;=1,OR(H116="Win",H116="Loss")),1,0)</f>
        <v>0</v>
      </c>
      <c r="O116" s="18">
        <f>IF(AND(COUNT(D116:G116)=4,D116&gt;=0,D116&lt;=1,E116&gt;=1,F116&gt;0,G116&gt;=0),1,0)</f>
        <v>0</v>
      </c>
    </row>
    <row r="117" ht="23" customHeight="1">
      <c r="A117" s="14" t="n"/>
      <c r="B117" s="15" t="n"/>
      <c r="C117" s="15" t="n"/>
      <c r="D117" s="16" t="n"/>
      <c r="E117" s="17" t="n"/>
      <c r="F117" s="17" t="n"/>
      <c r="G117" s="17" t="n"/>
      <c r="H117" s="15" t="n"/>
      <c r="I117" s="18" t="str">
        <f>IF(COUNTA(A117:H117,M117)=0,"",IF(O117=1,IF(H117="","Open",IF(OR(H117="Win",H117="Loss"),"Settled","Check outcome")),IF(COUNT(D117:G117)&lt;4,"Incomplete","Check inputs")))</f>
        <v/>
      </c>
      <c r="J117" s="19" t="str">
        <f>IF(O117=1,D117*E117*F117-F117-G117,"")</f>
        <v/>
      </c>
      <c r="K117" s="19" t="str">
        <f>IF(AND(O117=1,OR(H117="Win",H117="Loss")),IF(H117="Win",E117*F117,0)-F117-G117,"")</f>
        <v/>
      </c>
      <c r="L117" s="20" t="str">
        <f>IF(N117=1,(D117-IF(H117="Win",1,0))^2,"")</f>
        <v/>
      </c>
      <c r="M117" s="15" t="n"/>
      <c r="N117" s="18">
        <f>IF(AND(COUNT(D117)=1,D117&gt;=0,D117&lt;=1,OR(H117="Win",H117="Loss")),1,0)</f>
        <v>0</v>
      </c>
      <c r="O117" s="18">
        <f>IF(AND(COUNT(D117:G117)=4,D117&gt;=0,D117&lt;=1,E117&gt;=1,F117&gt;0,G117&gt;=0),1,0)</f>
        <v>0</v>
      </c>
    </row>
    <row r="118" ht="23" customHeight="1">
      <c r="A118" s="14" t="n"/>
      <c r="B118" s="15" t="n"/>
      <c r="C118" s="15" t="n"/>
      <c r="D118" s="16" t="n"/>
      <c r="E118" s="17" t="n"/>
      <c r="F118" s="17" t="n"/>
      <c r="G118" s="17" t="n"/>
      <c r="H118" s="15" t="n"/>
      <c r="I118" s="18" t="str">
        <f>IF(COUNTA(A118:H118,M118)=0,"",IF(O118=1,IF(H118="","Open",IF(OR(H118="Win",H118="Loss"),"Settled","Check outcome")),IF(COUNT(D118:G118)&lt;4,"Incomplete","Check inputs")))</f>
        <v/>
      </c>
      <c r="J118" s="19" t="str">
        <f>IF(O118=1,D118*E118*F118-F118-G118,"")</f>
        <v/>
      </c>
      <c r="K118" s="19" t="str">
        <f>IF(AND(O118=1,OR(H118="Win",H118="Loss")),IF(H118="Win",E118*F118,0)-F118-G118,"")</f>
        <v/>
      </c>
      <c r="L118" s="20" t="str">
        <f>IF(N118=1,(D118-IF(H118="Win",1,0))^2,"")</f>
        <v/>
      </c>
      <c r="M118" s="15" t="n"/>
      <c r="N118" s="18">
        <f>IF(AND(COUNT(D118)=1,D118&gt;=0,D118&lt;=1,OR(H118="Win",H118="Loss")),1,0)</f>
        <v>0</v>
      </c>
      <c r="O118" s="18">
        <f>IF(AND(COUNT(D118:G118)=4,D118&gt;=0,D118&lt;=1,E118&gt;=1,F118&gt;0,G118&gt;=0),1,0)</f>
        <v>0</v>
      </c>
    </row>
    <row r="119" ht="23" customHeight="1">
      <c r="A119" s="14" t="n"/>
      <c r="B119" s="15" t="n"/>
      <c r="C119" s="15" t="n"/>
      <c r="D119" s="16" t="n"/>
      <c r="E119" s="17" t="n"/>
      <c r="F119" s="17" t="n"/>
      <c r="G119" s="17" t="n"/>
      <c r="H119" s="15" t="n"/>
      <c r="I119" s="18" t="str">
        <f>IF(COUNTA(A119:H119,M119)=0,"",IF(O119=1,IF(H119="","Open",IF(OR(H119="Win",H119="Loss"),"Settled","Check outcome")),IF(COUNT(D119:G119)&lt;4,"Incomplete","Check inputs")))</f>
        <v/>
      </c>
      <c r="J119" s="19" t="str">
        <f>IF(O119=1,D119*E119*F119-F119-G119,"")</f>
        <v/>
      </c>
      <c r="K119" s="19" t="str">
        <f>IF(AND(O119=1,OR(H119="Win",H119="Loss")),IF(H119="Win",E119*F119,0)-F119-G119,"")</f>
        <v/>
      </c>
      <c r="L119" s="20" t="str">
        <f>IF(N119=1,(D119-IF(H119="Win",1,0))^2,"")</f>
        <v/>
      </c>
      <c r="M119" s="15" t="n"/>
      <c r="N119" s="18">
        <f>IF(AND(COUNT(D119)=1,D119&gt;=0,D119&lt;=1,OR(H119="Win",H119="Loss")),1,0)</f>
        <v>0</v>
      </c>
      <c r="O119" s="18">
        <f>IF(AND(COUNT(D119:G119)=4,D119&gt;=0,D119&lt;=1,E119&gt;=1,F119&gt;0,G119&gt;=0),1,0)</f>
        <v>0</v>
      </c>
    </row>
    <row r="120" ht="23" customHeight="1">
      <c r="A120" s="14" t="n"/>
      <c r="B120" s="15" t="n"/>
      <c r="C120" s="15" t="n"/>
      <c r="D120" s="16" t="n"/>
      <c r="E120" s="17" t="n"/>
      <c r="F120" s="17" t="n"/>
      <c r="G120" s="17" t="n"/>
      <c r="H120" s="15" t="n"/>
      <c r="I120" s="18" t="str">
        <f>IF(COUNTA(A120:H120,M120)=0,"",IF(O120=1,IF(H120="","Open",IF(OR(H120="Win",H120="Loss"),"Settled","Check outcome")),IF(COUNT(D120:G120)&lt;4,"Incomplete","Check inputs")))</f>
        <v/>
      </c>
      <c r="J120" s="19" t="str">
        <f>IF(O120=1,D120*E120*F120-F120-G120,"")</f>
        <v/>
      </c>
      <c r="K120" s="19" t="str">
        <f>IF(AND(O120=1,OR(H120="Win",H120="Loss")),IF(H120="Win",E120*F120,0)-F120-G120,"")</f>
        <v/>
      </c>
      <c r="L120" s="20" t="str">
        <f>IF(N120=1,(D120-IF(H120="Win",1,0))^2,"")</f>
        <v/>
      </c>
      <c r="M120" s="15" t="n"/>
      <c r="N120" s="18">
        <f>IF(AND(COUNT(D120)=1,D120&gt;=0,D120&lt;=1,OR(H120="Win",H120="Loss")),1,0)</f>
        <v>0</v>
      </c>
      <c r="O120" s="18">
        <f>IF(AND(COUNT(D120:G120)=4,D120&gt;=0,D120&lt;=1,E120&gt;=1,F120&gt;0,G120&gt;=0),1,0)</f>
        <v>0</v>
      </c>
    </row>
    <row r="121" ht="23" customHeight="1">
      <c r="A121" s="14" t="n"/>
      <c r="B121" s="15" t="n"/>
      <c r="C121" s="15" t="n"/>
      <c r="D121" s="16" t="n"/>
      <c r="E121" s="17" t="n"/>
      <c r="F121" s="17" t="n"/>
      <c r="G121" s="17" t="n"/>
      <c r="H121" s="15" t="n"/>
      <c r="I121" s="18" t="str">
        <f>IF(COUNTA(A121:H121,M121)=0,"",IF(O121=1,IF(H121="","Open",IF(OR(H121="Win",H121="Loss"),"Settled","Check outcome")),IF(COUNT(D121:G121)&lt;4,"Incomplete","Check inputs")))</f>
        <v/>
      </c>
      <c r="J121" s="19" t="str">
        <f>IF(O121=1,D121*E121*F121-F121-G121,"")</f>
        <v/>
      </c>
      <c r="K121" s="19" t="str">
        <f>IF(AND(O121=1,OR(H121="Win",H121="Loss")),IF(H121="Win",E121*F121,0)-F121-G121,"")</f>
        <v/>
      </c>
      <c r="L121" s="20" t="str">
        <f>IF(N121=1,(D121-IF(H121="Win",1,0))^2,"")</f>
        <v/>
      </c>
      <c r="M121" s="15" t="n"/>
      <c r="N121" s="18">
        <f>IF(AND(COUNT(D121)=1,D121&gt;=0,D121&lt;=1,OR(H121="Win",H121="Loss")),1,0)</f>
        <v>0</v>
      </c>
      <c r="O121" s="18">
        <f>IF(AND(COUNT(D121:G121)=4,D121&gt;=0,D121&lt;=1,E121&gt;=1,F121&gt;0,G121&gt;=0),1,0)</f>
        <v>0</v>
      </c>
    </row>
    <row r="122" ht="23" customHeight="1">
      <c r="A122" s="14" t="n"/>
      <c r="B122" s="15" t="n"/>
      <c r="C122" s="15" t="n"/>
      <c r="D122" s="16" t="n"/>
      <c r="E122" s="17" t="n"/>
      <c r="F122" s="17" t="n"/>
      <c r="G122" s="17" t="n"/>
      <c r="H122" s="15" t="n"/>
      <c r="I122" s="18" t="str">
        <f>IF(COUNTA(A122:H122,M122)=0,"",IF(O122=1,IF(H122="","Open",IF(OR(H122="Win",H122="Loss"),"Settled","Check outcome")),IF(COUNT(D122:G122)&lt;4,"Incomplete","Check inputs")))</f>
        <v/>
      </c>
      <c r="J122" s="19" t="str">
        <f>IF(O122=1,D122*E122*F122-F122-G122,"")</f>
        <v/>
      </c>
      <c r="K122" s="19" t="str">
        <f>IF(AND(O122=1,OR(H122="Win",H122="Loss")),IF(H122="Win",E122*F122,0)-F122-G122,"")</f>
        <v/>
      </c>
      <c r="L122" s="20" t="str">
        <f>IF(N122=1,(D122-IF(H122="Win",1,0))^2,"")</f>
        <v/>
      </c>
      <c r="M122" s="15" t="n"/>
      <c r="N122" s="18">
        <f>IF(AND(COUNT(D122)=1,D122&gt;=0,D122&lt;=1,OR(H122="Win",H122="Loss")),1,0)</f>
        <v>0</v>
      </c>
      <c r="O122" s="18">
        <f>IF(AND(COUNT(D122:G122)=4,D122&gt;=0,D122&lt;=1,E122&gt;=1,F122&gt;0,G122&gt;=0),1,0)</f>
        <v>0</v>
      </c>
    </row>
    <row r="123" ht="23" customHeight="1">
      <c r="A123" s="14" t="n"/>
      <c r="B123" s="15" t="n"/>
      <c r="C123" s="15" t="n"/>
      <c r="D123" s="16" t="n"/>
      <c r="E123" s="17" t="n"/>
      <c r="F123" s="17" t="n"/>
      <c r="G123" s="17" t="n"/>
      <c r="H123" s="15" t="n"/>
      <c r="I123" s="18" t="str">
        <f>IF(COUNTA(A123:H123,M123)=0,"",IF(O123=1,IF(H123="","Open",IF(OR(H123="Win",H123="Loss"),"Settled","Check outcome")),IF(COUNT(D123:G123)&lt;4,"Incomplete","Check inputs")))</f>
        <v/>
      </c>
      <c r="J123" s="19" t="str">
        <f>IF(O123=1,D123*E123*F123-F123-G123,"")</f>
        <v/>
      </c>
      <c r="K123" s="19" t="str">
        <f>IF(AND(O123=1,OR(H123="Win",H123="Loss")),IF(H123="Win",E123*F123,0)-F123-G123,"")</f>
        <v/>
      </c>
      <c r="L123" s="20" t="str">
        <f>IF(N123=1,(D123-IF(H123="Win",1,0))^2,"")</f>
        <v/>
      </c>
      <c r="M123" s="15" t="n"/>
      <c r="N123" s="18">
        <f>IF(AND(COUNT(D123)=1,D123&gt;=0,D123&lt;=1,OR(H123="Win",H123="Loss")),1,0)</f>
        <v>0</v>
      </c>
      <c r="O123" s="18">
        <f>IF(AND(COUNT(D123:G123)=4,D123&gt;=0,D123&lt;=1,E123&gt;=1,F123&gt;0,G123&gt;=0),1,0)</f>
        <v>0</v>
      </c>
    </row>
    <row r="124" ht="23" customHeight="1">
      <c r="A124" s="14" t="n"/>
      <c r="B124" s="15" t="n"/>
      <c r="C124" s="15" t="n"/>
      <c r="D124" s="16" t="n"/>
      <c r="E124" s="17" t="n"/>
      <c r="F124" s="17" t="n"/>
      <c r="G124" s="17" t="n"/>
      <c r="H124" s="15" t="n"/>
      <c r="I124" s="18" t="str">
        <f>IF(COUNTA(A124:H124,M124)=0,"",IF(O124=1,IF(H124="","Open",IF(OR(H124="Win",H124="Loss"),"Settled","Check outcome")),IF(COUNT(D124:G124)&lt;4,"Incomplete","Check inputs")))</f>
        <v/>
      </c>
      <c r="J124" s="19" t="str">
        <f>IF(O124=1,D124*E124*F124-F124-G124,"")</f>
        <v/>
      </c>
      <c r="K124" s="19" t="str">
        <f>IF(AND(O124=1,OR(H124="Win",H124="Loss")),IF(H124="Win",E124*F124,0)-F124-G124,"")</f>
        <v/>
      </c>
      <c r="L124" s="20" t="str">
        <f>IF(N124=1,(D124-IF(H124="Win",1,0))^2,"")</f>
        <v/>
      </c>
      <c r="M124" s="15" t="n"/>
      <c r="N124" s="18">
        <f>IF(AND(COUNT(D124)=1,D124&gt;=0,D124&lt;=1,OR(H124="Win",H124="Loss")),1,0)</f>
        <v>0</v>
      </c>
      <c r="O124" s="18">
        <f>IF(AND(COUNT(D124:G124)=4,D124&gt;=0,D124&lt;=1,E124&gt;=1,F124&gt;0,G124&gt;=0),1,0)</f>
        <v>0</v>
      </c>
    </row>
    <row r="125" ht="23" customHeight="1">
      <c r="A125" s="14" t="n"/>
      <c r="B125" s="15" t="n"/>
      <c r="C125" s="15" t="n"/>
      <c r="D125" s="16" t="n"/>
      <c r="E125" s="17" t="n"/>
      <c r="F125" s="17" t="n"/>
      <c r="G125" s="17" t="n"/>
      <c r="H125" s="15" t="n"/>
      <c r="I125" s="18" t="str">
        <f>IF(COUNTA(A125:H125,M125)=0,"",IF(O125=1,IF(H125="","Open",IF(OR(H125="Win",H125="Loss"),"Settled","Check outcome")),IF(COUNT(D125:G125)&lt;4,"Incomplete","Check inputs")))</f>
        <v/>
      </c>
      <c r="J125" s="19" t="str">
        <f>IF(O125=1,D125*E125*F125-F125-G125,"")</f>
        <v/>
      </c>
      <c r="K125" s="19" t="str">
        <f>IF(AND(O125=1,OR(H125="Win",H125="Loss")),IF(H125="Win",E125*F125,0)-F125-G125,"")</f>
        <v/>
      </c>
      <c r="L125" s="20" t="str">
        <f>IF(N125=1,(D125-IF(H125="Win",1,0))^2,"")</f>
        <v/>
      </c>
      <c r="M125" s="15" t="n"/>
      <c r="N125" s="18">
        <f>IF(AND(COUNT(D125)=1,D125&gt;=0,D125&lt;=1,OR(H125="Win",H125="Loss")),1,0)</f>
        <v>0</v>
      </c>
      <c r="O125" s="18">
        <f>IF(AND(COUNT(D125:G125)=4,D125&gt;=0,D125&lt;=1,E125&gt;=1,F125&gt;0,G125&gt;=0),1,0)</f>
        <v>0</v>
      </c>
    </row>
    <row r="126" ht="23" customHeight="1">
      <c r="A126" s="14" t="n"/>
      <c r="B126" s="15" t="n"/>
      <c r="C126" s="15" t="n"/>
      <c r="D126" s="16" t="n"/>
      <c r="E126" s="17" t="n"/>
      <c r="F126" s="17" t="n"/>
      <c r="G126" s="17" t="n"/>
      <c r="H126" s="15" t="n"/>
      <c r="I126" s="18" t="str">
        <f>IF(COUNTA(A126:H126,M126)=0,"",IF(O126=1,IF(H126="","Open",IF(OR(H126="Win",H126="Loss"),"Settled","Check outcome")),IF(COUNT(D126:G126)&lt;4,"Incomplete","Check inputs")))</f>
        <v/>
      </c>
      <c r="J126" s="19" t="str">
        <f>IF(O126=1,D126*E126*F126-F126-G126,"")</f>
        <v/>
      </c>
      <c r="K126" s="19" t="str">
        <f>IF(AND(O126=1,OR(H126="Win",H126="Loss")),IF(H126="Win",E126*F126,0)-F126-G126,"")</f>
        <v/>
      </c>
      <c r="L126" s="20" t="str">
        <f>IF(N126=1,(D126-IF(H126="Win",1,0))^2,"")</f>
        <v/>
      </c>
      <c r="M126" s="15" t="n"/>
      <c r="N126" s="18">
        <f>IF(AND(COUNT(D126)=1,D126&gt;=0,D126&lt;=1,OR(H126="Win",H126="Loss")),1,0)</f>
        <v>0</v>
      </c>
      <c r="O126" s="18">
        <f>IF(AND(COUNT(D126:G126)=4,D126&gt;=0,D126&lt;=1,E126&gt;=1,F126&gt;0,G126&gt;=0),1,0)</f>
        <v>0</v>
      </c>
    </row>
    <row r="127" ht="23" customHeight="1">
      <c r="A127" s="14" t="n"/>
      <c r="B127" s="15" t="n"/>
      <c r="C127" s="15" t="n"/>
      <c r="D127" s="16" t="n"/>
      <c r="E127" s="17" t="n"/>
      <c r="F127" s="17" t="n"/>
      <c r="G127" s="17" t="n"/>
      <c r="H127" s="15" t="n"/>
      <c r="I127" s="18" t="str">
        <f>IF(COUNTA(A127:H127,M127)=0,"",IF(O127=1,IF(H127="","Open",IF(OR(H127="Win",H127="Loss"),"Settled","Check outcome")),IF(COUNT(D127:G127)&lt;4,"Incomplete","Check inputs")))</f>
        <v/>
      </c>
      <c r="J127" s="19" t="str">
        <f>IF(O127=1,D127*E127*F127-F127-G127,"")</f>
        <v/>
      </c>
      <c r="K127" s="19" t="str">
        <f>IF(AND(O127=1,OR(H127="Win",H127="Loss")),IF(H127="Win",E127*F127,0)-F127-G127,"")</f>
        <v/>
      </c>
      <c r="L127" s="20" t="str">
        <f>IF(N127=1,(D127-IF(H127="Win",1,0))^2,"")</f>
        <v/>
      </c>
      <c r="M127" s="15" t="n"/>
      <c r="N127" s="18">
        <f>IF(AND(COUNT(D127)=1,D127&gt;=0,D127&lt;=1,OR(H127="Win",H127="Loss")),1,0)</f>
        <v>0</v>
      </c>
      <c r="O127" s="18">
        <f>IF(AND(COUNT(D127:G127)=4,D127&gt;=0,D127&lt;=1,E127&gt;=1,F127&gt;0,G127&gt;=0),1,0)</f>
        <v>0</v>
      </c>
    </row>
    <row r="128" ht="23" customHeight="1">
      <c r="A128" s="14" t="n"/>
      <c r="B128" s="15" t="n"/>
      <c r="C128" s="15" t="n"/>
      <c r="D128" s="16" t="n"/>
      <c r="E128" s="17" t="n"/>
      <c r="F128" s="17" t="n"/>
      <c r="G128" s="17" t="n"/>
      <c r="H128" s="15" t="n"/>
      <c r="I128" s="18" t="str">
        <f>IF(COUNTA(A128:H128,M128)=0,"",IF(O128=1,IF(H128="","Open",IF(OR(H128="Win",H128="Loss"),"Settled","Check outcome")),IF(COUNT(D128:G128)&lt;4,"Incomplete","Check inputs")))</f>
        <v/>
      </c>
      <c r="J128" s="19" t="str">
        <f>IF(O128=1,D128*E128*F128-F128-G128,"")</f>
        <v/>
      </c>
      <c r="K128" s="19" t="str">
        <f>IF(AND(O128=1,OR(H128="Win",H128="Loss")),IF(H128="Win",E128*F128,0)-F128-G128,"")</f>
        <v/>
      </c>
      <c r="L128" s="20" t="str">
        <f>IF(N128=1,(D128-IF(H128="Win",1,0))^2,"")</f>
        <v/>
      </c>
      <c r="M128" s="15" t="n"/>
      <c r="N128" s="18">
        <f>IF(AND(COUNT(D128)=1,D128&gt;=0,D128&lt;=1,OR(H128="Win",H128="Loss")),1,0)</f>
        <v>0</v>
      </c>
      <c r="O128" s="18">
        <f>IF(AND(COUNT(D128:G128)=4,D128&gt;=0,D128&lt;=1,E128&gt;=1,F128&gt;0,G128&gt;=0),1,0)</f>
        <v>0</v>
      </c>
    </row>
    <row r="129" ht="23" customHeight="1">
      <c r="A129" s="14" t="n"/>
      <c r="B129" s="15" t="n"/>
      <c r="C129" s="15" t="n"/>
      <c r="D129" s="16" t="n"/>
      <c r="E129" s="17" t="n"/>
      <c r="F129" s="17" t="n"/>
      <c r="G129" s="17" t="n"/>
      <c r="H129" s="15" t="n"/>
      <c r="I129" s="18" t="str">
        <f>IF(COUNTA(A129:H129,M129)=0,"",IF(O129=1,IF(H129="","Open",IF(OR(H129="Win",H129="Loss"),"Settled","Check outcome")),IF(COUNT(D129:G129)&lt;4,"Incomplete","Check inputs")))</f>
        <v/>
      </c>
      <c r="J129" s="19" t="str">
        <f>IF(O129=1,D129*E129*F129-F129-G129,"")</f>
        <v/>
      </c>
      <c r="K129" s="19" t="str">
        <f>IF(AND(O129=1,OR(H129="Win",H129="Loss")),IF(H129="Win",E129*F129,0)-F129-G129,"")</f>
        <v/>
      </c>
      <c r="L129" s="20" t="str">
        <f>IF(N129=1,(D129-IF(H129="Win",1,0))^2,"")</f>
        <v/>
      </c>
      <c r="M129" s="15" t="n"/>
      <c r="N129" s="18">
        <f>IF(AND(COUNT(D129)=1,D129&gt;=0,D129&lt;=1,OR(H129="Win",H129="Loss")),1,0)</f>
        <v>0</v>
      </c>
      <c r="O129" s="18">
        <f>IF(AND(COUNT(D129:G129)=4,D129&gt;=0,D129&lt;=1,E129&gt;=1,F129&gt;0,G129&gt;=0),1,0)</f>
        <v>0</v>
      </c>
    </row>
    <row r="130" ht="23" customHeight="1">
      <c r="A130" s="14" t="n"/>
      <c r="B130" s="15" t="n"/>
      <c r="C130" s="15" t="n"/>
      <c r="D130" s="16" t="n"/>
      <c r="E130" s="17" t="n"/>
      <c r="F130" s="17" t="n"/>
      <c r="G130" s="17" t="n"/>
      <c r="H130" s="15" t="n"/>
      <c r="I130" s="18" t="str">
        <f>IF(COUNTA(A130:H130,M130)=0,"",IF(O130=1,IF(H130="","Open",IF(OR(H130="Win",H130="Loss"),"Settled","Check outcome")),IF(COUNT(D130:G130)&lt;4,"Incomplete","Check inputs")))</f>
        <v/>
      </c>
      <c r="J130" s="19" t="str">
        <f>IF(O130=1,D130*E130*F130-F130-G130,"")</f>
        <v/>
      </c>
      <c r="K130" s="19" t="str">
        <f>IF(AND(O130=1,OR(H130="Win",H130="Loss")),IF(H130="Win",E130*F130,0)-F130-G130,"")</f>
        <v/>
      </c>
      <c r="L130" s="20" t="str">
        <f>IF(N130=1,(D130-IF(H130="Win",1,0))^2,"")</f>
        <v/>
      </c>
      <c r="M130" s="15" t="n"/>
      <c r="N130" s="18">
        <f>IF(AND(COUNT(D130)=1,D130&gt;=0,D130&lt;=1,OR(H130="Win",H130="Loss")),1,0)</f>
        <v>0</v>
      </c>
      <c r="O130" s="18">
        <f>IF(AND(COUNT(D130:G130)=4,D130&gt;=0,D130&lt;=1,E130&gt;=1,F130&gt;0,G130&gt;=0),1,0)</f>
        <v>0</v>
      </c>
    </row>
    <row r="131" ht="23" customHeight="1">
      <c r="A131" s="14" t="n"/>
      <c r="B131" s="15" t="n"/>
      <c r="C131" s="15" t="n"/>
      <c r="D131" s="16" t="n"/>
      <c r="E131" s="17" t="n"/>
      <c r="F131" s="17" t="n"/>
      <c r="G131" s="17" t="n"/>
      <c r="H131" s="15" t="n"/>
      <c r="I131" s="18" t="str">
        <f>IF(COUNTA(A131:H131,M131)=0,"",IF(O131=1,IF(H131="","Open",IF(OR(H131="Win",H131="Loss"),"Settled","Check outcome")),IF(COUNT(D131:G131)&lt;4,"Incomplete","Check inputs")))</f>
        <v/>
      </c>
      <c r="J131" s="19" t="str">
        <f>IF(O131=1,D131*E131*F131-F131-G131,"")</f>
        <v/>
      </c>
      <c r="K131" s="19" t="str">
        <f>IF(AND(O131=1,OR(H131="Win",H131="Loss")),IF(H131="Win",E131*F131,0)-F131-G131,"")</f>
        <v/>
      </c>
      <c r="L131" s="20" t="str">
        <f>IF(N131=1,(D131-IF(H131="Win",1,0))^2,"")</f>
        <v/>
      </c>
      <c r="M131" s="15" t="n"/>
      <c r="N131" s="18">
        <f>IF(AND(COUNT(D131)=1,D131&gt;=0,D131&lt;=1,OR(H131="Win",H131="Loss")),1,0)</f>
        <v>0</v>
      </c>
      <c r="O131" s="18">
        <f>IF(AND(COUNT(D131:G131)=4,D131&gt;=0,D131&lt;=1,E131&gt;=1,F131&gt;0,G131&gt;=0),1,0)</f>
        <v>0</v>
      </c>
    </row>
    <row r="132" ht="23" customHeight="1">
      <c r="A132" s="14" t="n"/>
      <c r="B132" s="15" t="n"/>
      <c r="C132" s="15" t="n"/>
      <c r="D132" s="16" t="n"/>
      <c r="E132" s="17" t="n"/>
      <c r="F132" s="17" t="n"/>
      <c r="G132" s="17" t="n"/>
      <c r="H132" s="15" t="n"/>
      <c r="I132" s="18" t="str">
        <f>IF(COUNTA(A132:H132,M132)=0,"",IF(O132=1,IF(H132="","Open",IF(OR(H132="Win",H132="Loss"),"Settled","Check outcome")),IF(COUNT(D132:G132)&lt;4,"Incomplete","Check inputs")))</f>
        <v/>
      </c>
      <c r="J132" s="19" t="str">
        <f>IF(O132=1,D132*E132*F132-F132-G132,"")</f>
        <v/>
      </c>
      <c r="K132" s="19" t="str">
        <f>IF(AND(O132=1,OR(H132="Win",H132="Loss")),IF(H132="Win",E132*F132,0)-F132-G132,"")</f>
        <v/>
      </c>
      <c r="L132" s="20" t="str">
        <f>IF(N132=1,(D132-IF(H132="Win",1,0))^2,"")</f>
        <v/>
      </c>
      <c r="M132" s="15" t="n"/>
      <c r="N132" s="18">
        <f>IF(AND(COUNT(D132)=1,D132&gt;=0,D132&lt;=1,OR(H132="Win",H132="Loss")),1,0)</f>
        <v>0</v>
      </c>
      <c r="O132" s="18">
        <f>IF(AND(COUNT(D132:G132)=4,D132&gt;=0,D132&lt;=1,E132&gt;=1,F132&gt;0,G132&gt;=0),1,0)</f>
        <v>0</v>
      </c>
    </row>
    <row r="133" ht="23" customHeight="1">
      <c r="A133" s="14" t="n"/>
      <c r="B133" s="15" t="n"/>
      <c r="C133" s="15" t="n"/>
      <c r="D133" s="16" t="n"/>
      <c r="E133" s="17" t="n"/>
      <c r="F133" s="17" t="n"/>
      <c r="G133" s="17" t="n"/>
      <c r="H133" s="15" t="n"/>
      <c r="I133" s="18" t="str">
        <f>IF(COUNTA(A133:H133,M133)=0,"",IF(O133=1,IF(H133="","Open",IF(OR(H133="Win",H133="Loss"),"Settled","Check outcome")),IF(COUNT(D133:G133)&lt;4,"Incomplete","Check inputs")))</f>
        <v/>
      </c>
      <c r="J133" s="19" t="str">
        <f>IF(O133=1,D133*E133*F133-F133-G133,"")</f>
        <v/>
      </c>
      <c r="K133" s="19" t="str">
        <f>IF(AND(O133=1,OR(H133="Win",H133="Loss")),IF(H133="Win",E133*F133,0)-F133-G133,"")</f>
        <v/>
      </c>
      <c r="L133" s="20" t="str">
        <f>IF(N133=1,(D133-IF(H133="Win",1,0))^2,"")</f>
        <v/>
      </c>
      <c r="M133" s="15" t="n"/>
      <c r="N133" s="18">
        <f>IF(AND(COUNT(D133)=1,D133&gt;=0,D133&lt;=1,OR(H133="Win",H133="Loss")),1,0)</f>
        <v>0</v>
      </c>
      <c r="O133" s="18">
        <f>IF(AND(COUNT(D133:G133)=4,D133&gt;=0,D133&lt;=1,E133&gt;=1,F133&gt;0,G133&gt;=0),1,0)</f>
        <v>0</v>
      </c>
    </row>
    <row r="134" ht="23" customHeight="1">
      <c r="A134" s="14" t="n"/>
      <c r="B134" s="15" t="n"/>
      <c r="C134" s="15" t="n"/>
      <c r="D134" s="16" t="n"/>
      <c r="E134" s="17" t="n"/>
      <c r="F134" s="17" t="n"/>
      <c r="G134" s="17" t="n"/>
      <c r="H134" s="15" t="n"/>
      <c r="I134" s="18" t="str">
        <f>IF(COUNTA(A134:H134,M134)=0,"",IF(O134=1,IF(H134="","Open",IF(OR(H134="Win",H134="Loss"),"Settled","Check outcome")),IF(COUNT(D134:G134)&lt;4,"Incomplete","Check inputs")))</f>
        <v/>
      </c>
      <c r="J134" s="19" t="str">
        <f>IF(O134=1,D134*E134*F134-F134-G134,"")</f>
        <v/>
      </c>
      <c r="K134" s="19" t="str">
        <f>IF(AND(O134=1,OR(H134="Win",H134="Loss")),IF(H134="Win",E134*F134,0)-F134-G134,"")</f>
        <v/>
      </c>
      <c r="L134" s="20" t="str">
        <f>IF(N134=1,(D134-IF(H134="Win",1,0))^2,"")</f>
        <v/>
      </c>
      <c r="M134" s="15" t="n"/>
      <c r="N134" s="18">
        <f>IF(AND(COUNT(D134)=1,D134&gt;=0,D134&lt;=1,OR(H134="Win",H134="Loss")),1,0)</f>
        <v>0</v>
      </c>
      <c r="O134" s="18">
        <f>IF(AND(COUNT(D134:G134)=4,D134&gt;=0,D134&lt;=1,E134&gt;=1,F134&gt;0,G134&gt;=0),1,0)</f>
        <v>0</v>
      </c>
    </row>
    <row r="135" ht="23" customHeight="1">
      <c r="A135" s="14" t="n"/>
      <c r="B135" s="15" t="n"/>
      <c r="C135" s="15" t="n"/>
      <c r="D135" s="16" t="n"/>
      <c r="E135" s="17" t="n"/>
      <c r="F135" s="17" t="n"/>
      <c r="G135" s="17" t="n"/>
      <c r="H135" s="15" t="n"/>
      <c r="I135" s="18" t="str">
        <f>IF(COUNTA(A135:H135,M135)=0,"",IF(O135=1,IF(H135="","Open",IF(OR(H135="Win",H135="Loss"),"Settled","Check outcome")),IF(COUNT(D135:G135)&lt;4,"Incomplete","Check inputs")))</f>
        <v/>
      </c>
      <c r="J135" s="19" t="str">
        <f>IF(O135=1,D135*E135*F135-F135-G135,"")</f>
        <v/>
      </c>
      <c r="K135" s="19" t="str">
        <f>IF(AND(O135=1,OR(H135="Win",H135="Loss")),IF(H135="Win",E135*F135,0)-F135-G135,"")</f>
        <v/>
      </c>
      <c r="L135" s="20" t="str">
        <f>IF(N135=1,(D135-IF(H135="Win",1,0))^2,"")</f>
        <v/>
      </c>
      <c r="M135" s="15" t="n"/>
      <c r="N135" s="18">
        <f>IF(AND(COUNT(D135)=1,D135&gt;=0,D135&lt;=1,OR(H135="Win",H135="Loss")),1,0)</f>
        <v>0</v>
      </c>
      <c r="O135" s="18">
        <f>IF(AND(COUNT(D135:G135)=4,D135&gt;=0,D135&lt;=1,E135&gt;=1,F135&gt;0,G135&gt;=0),1,0)</f>
        <v>0</v>
      </c>
    </row>
    <row r="136" ht="23" customHeight="1">
      <c r="A136" s="14" t="n"/>
      <c r="B136" s="15" t="n"/>
      <c r="C136" s="15" t="n"/>
      <c r="D136" s="16" t="n"/>
      <c r="E136" s="17" t="n"/>
      <c r="F136" s="17" t="n"/>
      <c r="G136" s="17" t="n"/>
      <c r="H136" s="15" t="n"/>
      <c r="I136" s="18" t="str">
        <f>IF(COUNTA(A136:H136,M136)=0,"",IF(O136=1,IF(H136="","Open",IF(OR(H136="Win",H136="Loss"),"Settled","Check outcome")),IF(COUNT(D136:G136)&lt;4,"Incomplete","Check inputs")))</f>
        <v/>
      </c>
      <c r="J136" s="19" t="str">
        <f>IF(O136=1,D136*E136*F136-F136-G136,"")</f>
        <v/>
      </c>
      <c r="K136" s="19" t="str">
        <f>IF(AND(O136=1,OR(H136="Win",H136="Loss")),IF(H136="Win",E136*F136,0)-F136-G136,"")</f>
        <v/>
      </c>
      <c r="L136" s="20" t="str">
        <f>IF(N136=1,(D136-IF(H136="Win",1,0))^2,"")</f>
        <v/>
      </c>
      <c r="M136" s="15" t="n"/>
      <c r="N136" s="18">
        <f>IF(AND(COUNT(D136)=1,D136&gt;=0,D136&lt;=1,OR(H136="Win",H136="Loss")),1,0)</f>
        <v>0</v>
      </c>
      <c r="O136" s="18">
        <f>IF(AND(COUNT(D136:G136)=4,D136&gt;=0,D136&lt;=1,E136&gt;=1,F136&gt;0,G136&gt;=0),1,0)</f>
        <v>0</v>
      </c>
    </row>
    <row r="137" ht="23" customHeight="1">
      <c r="A137" s="14" t="n"/>
      <c r="B137" s="15" t="n"/>
      <c r="C137" s="15" t="n"/>
      <c r="D137" s="16" t="n"/>
      <c r="E137" s="17" t="n"/>
      <c r="F137" s="17" t="n"/>
      <c r="G137" s="17" t="n"/>
      <c r="H137" s="15" t="n"/>
      <c r="I137" s="18" t="str">
        <f>IF(COUNTA(A137:H137,M137)=0,"",IF(O137=1,IF(H137="","Open",IF(OR(H137="Win",H137="Loss"),"Settled","Check outcome")),IF(COUNT(D137:G137)&lt;4,"Incomplete","Check inputs")))</f>
        <v/>
      </c>
      <c r="J137" s="19" t="str">
        <f>IF(O137=1,D137*E137*F137-F137-G137,"")</f>
        <v/>
      </c>
      <c r="K137" s="19" t="str">
        <f>IF(AND(O137=1,OR(H137="Win",H137="Loss")),IF(H137="Win",E137*F137,0)-F137-G137,"")</f>
        <v/>
      </c>
      <c r="L137" s="20" t="str">
        <f>IF(N137=1,(D137-IF(H137="Win",1,0))^2,"")</f>
        <v/>
      </c>
      <c r="M137" s="15" t="n"/>
      <c r="N137" s="18">
        <f>IF(AND(COUNT(D137)=1,D137&gt;=0,D137&lt;=1,OR(H137="Win",H137="Loss")),1,0)</f>
        <v>0</v>
      </c>
      <c r="O137" s="18">
        <f>IF(AND(COUNT(D137:G137)=4,D137&gt;=0,D137&lt;=1,E137&gt;=1,F137&gt;0,G137&gt;=0),1,0)</f>
        <v>0</v>
      </c>
    </row>
    <row r="138" ht="23" customHeight="1">
      <c r="A138" s="14" t="n"/>
      <c r="B138" s="15" t="n"/>
      <c r="C138" s="15" t="n"/>
      <c r="D138" s="16" t="n"/>
      <c r="E138" s="17" t="n"/>
      <c r="F138" s="17" t="n"/>
      <c r="G138" s="17" t="n"/>
      <c r="H138" s="15" t="n"/>
      <c r="I138" s="18" t="str">
        <f>IF(COUNTA(A138:H138,M138)=0,"",IF(O138=1,IF(H138="","Open",IF(OR(H138="Win",H138="Loss"),"Settled","Check outcome")),IF(COUNT(D138:G138)&lt;4,"Incomplete","Check inputs")))</f>
        <v/>
      </c>
      <c r="J138" s="19" t="str">
        <f>IF(O138=1,D138*E138*F138-F138-G138,"")</f>
        <v/>
      </c>
      <c r="K138" s="19" t="str">
        <f>IF(AND(O138=1,OR(H138="Win",H138="Loss")),IF(H138="Win",E138*F138,0)-F138-G138,"")</f>
        <v/>
      </c>
      <c r="L138" s="20" t="str">
        <f>IF(N138=1,(D138-IF(H138="Win",1,0))^2,"")</f>
        <v/>
      </c>
      <c r="M138" s="15" t="n"/>
      <c r="N138" s="18">
        <f>IF(AND(COUNT(D138)=1,D138&gt;=0,D138&lt;=1,OR(H138="Win",H138="Loss")),1,0)</f>
        <v>0</v>
      </c>
      <c r="O138" s="18">
        <f>IF(AND(COUNT(D138:G138)=4,D138&gt;=0,D138&lt;=1,E138&gt;=1,F138&gt;0,G138&gt;=0),1,0)</f>
        <v>0</v>
      </c>
    </row>
    <row r="139" ht="23" customHeight="1">
      <c r="A139" s="14" t="n"/>
      <c r="B139" s="15" t="n"/>
      <c r="C139" s="15" t="n"/>
      <c r="D139" s="16" t="n"/>
      <c r="E139" s="17" t="n"/>
      <c r="F139" s="17" t="n"/>
      <c r="G139" s="17" t="n"/>
      <c r="H139" s="15" t="n"/>
      <c r="I139" s="18" t="str">
        <f>IF(COUNTA(A139:H139,M139)=0,"",IF(O139=1,IF(H139="","Open",IF(OR(H139="Win",H139="Loss"),"Settled","Check outcome")),IF(COUNT(D139:G139)&lt;4,"Incomplete","Check inputs")))</f>
        <v/>
      </c>
      <c r="J139" s="19" t="str">
        <f>IF(O139=1,D139*E139*F139-F139-G139,"")</f>
        <v/>
      </c>
      <c r="K139" s="19" t="str">
        <f>IF(AND(O139=1,OR(H139="Win",H139="Loss")),IF(H139="Win",E139*F139,0)-F139-G139,"")</f>
        <v/>
      </c>
      <c r="L139" s="20" t="str">
        <f>IF(N139=1,(D139-IF(H139="Win",1,0))^2,"")</f>
        <v/>
      </c>
      <c r="M139" s="15" t="n"/>
      <c r="N139" s="18">
        <f>IF(AND(COUNT(D139)=1,D139&gt;=0,D139&lt;=1,OR(H139="Win",H139="Loss")),1,0)</f>
        <v>0</v>
      </c>
      <c r="O139" s="18">
        <f>IF(AND(COUNT(D139:G139)=4,D139&gt;=0,D139&lt;=1,E139&gt;=1,F139&gt;0,G139&gt;=0),1,0)</f>
        <v>0</v>
      </c>
    </row>
    <row r="140" ht="23" customHeight="1">
      <c r="A140" s="14" t="n"/>
      <c r="B140" s="15" t="n"/>
      <c r="C140" s="15" t="n"/>
      <c r="D140" s="16" t="n"/>
      <c r="E140" s="17" t="n"/>
      <c r="F140" s="17" t="n"/>
      <c r="G140" s="17" t="n"/>
      <c r="H140" s="15" t="n"/>
      <c r="I140" s="18" t="str">
        <f>IF(COUNTA(A140:H140,M140)=0,"",IF(O140=1,IF(H140="","Open",IF(OR(H140="Win",H140="Loss"),"Settled","Check outcome")),IF(COUNT(D140:G140)&lt;4,"Incomplete","Check inputs")))</f>
        <v/>
      </c>
      <c r="J140" s="19" t="str">
        <f>IF(O140=1,D140*E140*F140-F140-G140,"")</f>
        <v/>
      </c>
      <c r="K140" s="19" t="str">
        <f>IF(AND(O140=1,OR(H140="Win",H140="Loss")),IF(H140="Win",E140*F140,0)-F140-G140,"")</f>
        <v/>
      </c>
      <c r="L140" s="20" t="str">
        <f>IF(N140=1,(D140-IF(H140="Win",1,0))^2,"")</f>
        <v/>
      </c>
      <c r="M140" s="15" t="n"/>
      <c r="N140" s="18">
        <f>IF(AND(COUNT(D140)=1,D140&gt;=0,D140&lt;=1,OR(H140="Win",H140="Loss")),1,0)</f>
        <v>0</v>
      </c>
      <c r="O140" s="18">
        <f>IF(AND(COUNT(D140:G140)=4,D140&gt;=0,D140&lt;=1,E140&gt;=1,F140&gt;0,G140&gt;=0),1,0)</f>
        <v>0</v>
      </c>
    </row>
    <row r="141" ht="23" customHeight="1">
      <c r="A141" s="14" t="n"/>
      <c r="B141" s="15" t="n"/>
      <c r="C141" s="15" t="n"/>
      <c r="D141" s="16" t="n"/>
      <c r="E141" s="17" t="n"/>
      <c r="F141" s="17" t="n"/>
      <c r="G141" s="17" t="n"/>
      <c r="H141" s="15" t="n"/>
      <c r="I141" s="18" t="str">
        <f>IF(COUNTA(A141:H141,M141)=0,"",IF(O141=1,IF(H141="","Open",IF(OR(H141="Win",H141="Loss"),"Settled","Check outcome")),IF(COUNT(D141:G141)&lt;4,"Incomplete","Check inputs")))</f>
        <v/>
      </c>
      <c r="J141" s="19" t="str">
        <f>IF(O141=1,D141*E141*F141-F141-G141,"")</f>
        <v/>
      </c>
      <c r="K141" s="19" t="str">
        <f>IF(AND(O141=1,OR(H141="Win",H141="Loss")),IF(H141="Win",E141*F141,0)-F141-G141,"")</f>
        <v/>
      </c>
      <c r="L141" s="20" t="str">
        <f>IF(N141=1,(D141-IF(H141="Win",1,0))^2,"")</f>
        <v/>
      </c>
      <c r="M141" s="15" t="n"/>
      <c r="N141" s="18">
        <f>IF(AND(COUNT(D141)=1,D141&gt;=0,D141&lt;=1,OR(H141="Win",H141="Loss")),1,0)</f>
        <v>0</v>
      </c>
      <c r="O141" s="18">
        <f>IF(AND(COUNT(D141:G141)=4,D141&gt;=0,D141&lt;=1,E141&gt;=1,F141&gt;0,G141&gt;=0),1,0)</f>
        <v>0</v>
      </c>
    </row>
    <row r="142" ht="23" customHeight="1">
      <c r="A142" s="14" t="n"/>
      <c r="B142" s="15" t="n"/>
      <c r="C142" s="15" t="n"/>
      <c r="D142" s="16" t="n"/>
      <c r="E142" s="17" t="n"/>
      <c r="F142" s="17" t="n"/>
      <c r="G142" s="17" t="n"/>
      <c r="H142" s="15" t="n"/>
      <c r="I142" s="18" t="str">
        <f>IF(COUNTA(A142:H142,M142)=0,"",IF(O142=1,IF(H142="","Open",IF(OR(H142="Win",H142="Loss"),"Settled","Check outcome")),IF(COUNT(D142:G142)&lt;4,"Incomplete","Check inputs")))</f>
        <v/>
      </c>
      <c r="J142" s="19" t="str">
        <f>IF(O142=1,D142*E142*F142-F142-G142,"")</f>
        <v/>
      </c>
      <c r="K142" s="19" t="str">
        <f>IF(AND(O142=1,OR(H142="Win",H142="Loss")),IF(H142="Win",E142*F142,0)-F142-G142,"")</f>
        <v/>
      </c>
      <c r="L142" s="20" t="str">
        <f>IF(N142=1,(D142-IF(H142="Win",1,0))^2,"")</f>
        <v/>
      </c>
      <c r="M142" s="15" t="n"/>
      <c r="N142" s="18">
        <f>IF(AND(COUNT(D142)=1,D142&gt;=0,D142&lt;=1,OR(H142="Win",H142="Loss")),1,0)</f>
        <v>0</v>
      </c>
      <c r="O142" s="18">
        <f>IF(AND(COUNT(D142:G142)=4,D142&gt;=0,D142&lt;=1,E142&gt;=1,F142&gt;0,G142&gt;=0),1,0)</f>
        <v>0</v>
      </c>
    </row>
    <row r="143" ht="23" customHeight="1">
      <c r="A143" s="14" t="n"/>
      <c r="B143" s="15" t="n"/>
      <c r="C143" s="15" t="n"/>
      <c r="D143" s="16" t="n"/>
      <c r="E143" s="17" t="n"/>
      <c r="F143" s="17" t="n"/>
      <c r="G143" s="17" t="n"/>
      <c r="H143" s="15" t="n"/>
      <c r="I143" s="18" t="str">
        <f>IF(COUNTA(A143:H143,M143)=0,"",IF(O143=1,IF(H143="","Open",IF(OR(H143="Win",H143="Loss"),"Settled","Check outcome")),IF(COUNT(D143:G143)&lt;4,"Incomplete","Check inputs")))</f>
        <v/>
      </c>
      <c r="J143" s="19" t="str">
        <f>IF(O143=1,D143*E143*F143-F143-G143,"")</f>
        <v/>
      </c>
      <c r="K143" s="19" t="str">
        <f>IF(AND(O143=1,OR(H143="Win",H143="Loss")),IF(H143="Win",E143*F143,0)-F143-G143,"")</f>
        <v/>
      </c>
      <c r="L143" s="20" t="str">
        <f>IF(N143=1,(D143-IF(H143="Win",1,0))^2,"")</f>
        <v/>
      </c>
      <c r="M143" s="15" t="n"/>
      <c r="N143" s="18">
        <f>IF(AND(COUNT(D143)=1,D143&gt;=0,D143&lt;=1,OR(H143="Win",H143="Loss")),1,0)</f>
        <v>0</v>
      </c>
      <c r="O143" s="18">
        <f>IF(AND(COUNT(D143:G143)=4,D143&gt;=0,D143&lt;=1,E143&gt;=1,F143&gt;0,G143&gt;=0),1,0)</f>
        <v>0</v>
      </c>
    </row>
    <row r="144" ht="23" customHeight="1">
      <c r="A144" s="14" t="n"/>
      <c r="B144" s="15" t="n"/>
      <c r="C144" s="15" t="n"/>
      <c r="D144" s="16" t="n"/>
      <c r="E144" s="17" t="n"/>
      <c r="F144" s="17" t="n"/>
      <c r="G144" s="17" t="n"/>
      <c r="H144" s="15" t="n"/>
      <c r="I144" s="18" t="str">
        <f>IF(COUNTA(A144:H144,M144)=0,"",IF(O144=1,IF(H144="","Open",IF(OR(H144="Win",H144="Loss"),"Settled","Check outcome")),IF(COUNT(D144:G144)&lt;4,"Incomplete","Check inputs")))</f>
        <v/>
      </c>
      <c r="J144" s="19" t="str">
        <f>IF(O144=1,D144*E144*F144-F144-G144,"")</f>
        <v/>
      </c>
      <c r="K144" s="19" t="str">
        <f>IF(AND(O144=1,OR(H144="Win",H144="Loss")),IF(H144="Win",E144*F144,0)-F144-G144,"")</f>
        <v/>
      </c>
      <c r="L144" s="20" t="str">
        <f>IF(N144=1,(D144-IF(H144="Win",1,0))^2,"")</f>
        <v/>
      </c>
      <c r="M144" s="15" t="n"/>
      <c r="N144" s="18">
        <f>IF(AND(COUNT(D144)=1,D144&gt;=0,D144&lt;=1,OR(H144="Win",H144="Loss")),1,0)</f>
        <v>0</v>
      </c>
      <c r="O144" s="18">
        <f>IF(AND(COUNT(D144:G144)=4,D144&gt;=0,D144&lt;=1,E144&gt;=1,F144&gt;0,G144&gt;=0),1,0)</f>
        <v>0</v>
      </c>
    </row>
    <row r="145" ht="23" customHeight="1">
      <c r="A145" s="14" t="n"/>
      <c r="B145" s="15" t="n"/>
      <c r="C145" s="15" t="n"/>
      <c r="D145" s="16" t="n"/>
      <c r="E145" s="17" t="n"/>
      <c r="F145" s="17" t="n"/>
      <c r="G145" s="17" t="n"/>
      <c r="H145" s="15" t="n"/>
      <c r="I145" s="18" t="str">
        <f>IF(COUNTA(A145:H145,M145)=0,"",IF(O145=1,IF(H145="","Open",IF(OR(H145="Win",H145="Loss"),"Settled","Check outcome")),IF(COUNT(D145:G145)&lt;4,"Incomplete","Check inputs")))</f>
        <v/>
      </c>
      <c r="J145" s="19" t="str">
        <f>IF(O145=1,D145*E145*F145-F145-G145,"")</f>
        <v/>
      </c>
      <c r="K145" s="19" t="str">
        <f>IF(AND(O145=1,OR(H145="Win",H145="Loss")),IF(H145="Win",E145*F145,0)-F145-G145,"")</f>
        <v/>
      </c>
      <c r="L145" s="20" t="str">
        <f>IF(N145=1,(D145-IF(H145="Win",1,0))^2,"")</f>
        <v/>
      </c>
      <c r="M145" s="15" t="n"/>
      <c r="N145" s="18">
        <f>IF(AND(COUNT(D145)=1,D145&gt;=0,D145&lt;=1,OR(H145="Win",H145="Loss")),1,0)</f>
        <v>0</v>
      </c>
      <c r="O145" s="18">
        <f>IF(AND(COUNT(D145:G145)=4,D145&gt;=0,D145&lt;=1,E145&gt;=1,F145&gt;0,G145&gt;=0),1,0)</f>
        <v>0</v>
      </c>
    </row>
    <row r="146" ht="23" customHeight="1">
      <c r="A146" s="14" t="n"/>
      <c r="B146" s="15" t="n"/>
      <c r="C146" s="15" t="n"/>
      <c r="D146" s="16" t="n"/>
      <c r="E146" s="17" t="n"/>
      <c r="F146" s="17" t="n"/>
      <c r="G146" s="17" t="n"/>
      <c r="H146" s="15" t="n"/>
      <c r="I146" s="18" t="str">
        <f>IF(COUNTA(A146:H146,M146)=0,"",IF(O146=1,IF(H146="","Open",IF(OR(H146="Win",H146="Loss"),"Settled","Check outcome")),IF(COUNT(D146:G146)&lt;4,"Incomplete","Check inputs")))</f>
        <v/>
      </c>
      <c r="J146" s="19" t="str">
        <f>IF(O146=1,D146*E146*F146-F146-G146,"")</f>
        <v/>
      </c>
      <c r="K146" s="19" t="str">
        <f>IF(AND(O146=1,OR(H146="Win",H146="Loss")),IF(H146="Win",E146*F146,0)-F146-G146,"")</f>
        <v/>
      </c>
      <c r="L146" s="20" t="str">
        <f>IF(N146=1,(D146-IF(H146="Win",1,0))^2,"")</f>
        <v/>
      </c>
      <c r="M146" s="15" t="n"/>
      <c r="N146" s="18">
        <f>IF(AND(COUNT(D146)=1,D146&gt;=0,D146&lt;=1,OR(H146="Win",H146="Loss")),1,0)</f>
        <v>0</v>
      </c>
      <c r="O146" s="18">
        <f>IF(AND(COUNT(D146:G146)=4,D146&gt;=0,D146&lt;=1,E146&gt;=1,F146&gt;0,G146&gt;=0),1,0)</f>
        <v>0</v>
      </c>
    </row>
    <row r="147" ht="23" customHeight="1">
      <c r="A147" s="14" t="n"/>
      <c r="B147" s="15" t="n"/>
      <c r="C147" s="15" t="n"/>
      <c r="D147" s="16" t="n"/>
      <c r="E147" s="17" t="n"/>
      <c r="F147" s="17" t="n"/>
      <c r="G147" s="17" t="n"/>
      <c r="H147" s="15" t="n"/>
      <c r="I147" s="18" t="str">
        <f>IF(COUNTA(A147:H147,M147)=0,"",IF(O147=1,IF(H147="","Open",IF(OR(H147="Win",H147="Loss"),"Settled","Check outcome")),IF(COUNT(D147:G147)&lt;4,"Incomplete","Check inputs")))</f>
        <v/>
      </c>
      <c r="J147" s="19" t="str">
        <f>IF(O147=1,D147*E147*F147-F147-G147,"")</f>
        <v/>
      </c>
      <c r="K147" s="19" t="str">
        <f>IF(AND(O147=1,OR(H147="Win",H147="Loss")),IF(H147="Win",E147*F147,0)-F147-G147,"")</f>
        <v/>
      </c>
      <c r="L147" s="20" t="str">
        <f>IF(N147=1,(D147-IF(H147="Win",1,0))^2,"")</f>
        <v/>
      </c>
      <c r="M147" s="15" t="n"/>
      <c r="N147" s="18">
        <f>IF(AND(COUNT(D147)=1,D147&gt;=0,D147&lt;=1,OR(H147="Win",H147="Loss")),1,0)</f>
        <v>0</v>
      </c>
      <c r="O147" s="18">
        <f>IF(AND(COUNT(D147:G147)=4,D147&gt;=0,D147&lt;=1,E147&gt;=1,F147&gt;0,G147&gt;=0),1,0)</f>
        <v>0</v>
      </c>
    </row>
    <row r="148" ht="23" customHeight="1">
      <c r="A148" s="14" t="n"/>
      <c r="B148" s="15" t="n"/>
      <c r="C148" s="15" t="n"/>
      <c r="D148" s="16" t="n"/>
      <c r="E148" s="17" t="n"/>
      <c r="F148" s="17" t="n"/>
      <c r="G148" s="17" t="n"/>
      <c r="H148" s="15" t="n"/>
      <c r="I148" s="18" t="str">
        <f>IF(COUNTA(A148:H148,M148)=0,"",IF(O148=1,IF(H148="","Open",IF(OR(H148="Win",H148="Loss"),"Settled","Check outcome")),IF(COUNT(D148:G148)&lt;4,"Incomplete","Check inputs")))</f>
        <v/>
      </c>
      <c r="J148" s="19" t="str">
        <f>IF(O148=1,D148*E148*F148-F148-G148,"")</f>
        <v/>
      </c>
      <c r="K148" s="19" t="str">
        <f>IF(AND(O148=1,OR(H148="Win",H148="Loss")),IF(H148="Win",E148*F148,0)-F148-G148,"")</f>
        <v/>
      </c>
      <c r="L148" s="20" t="str">
        <f>IF(N148=1,(D148-IF(H148="Win",1,0))^2,"")</f>
        <v/>
      </c>
      <c r="M148" s="15" t="n"/>
      <c r="N148" s="18">
        <f>IF(AND(COUNT(D148)=1,D148&gt;=0,D148&lt;=1,OR(H148="Win",H148="Loss")),1,0)</f>
        <v>0</v>
      </c>
      <c r="O148" s="18">
        <f>IF(AND(COUNT(D148:G148)=4,D148&gt;=0,D148&lt;=1,E148&gt;=1,F148&gt;0,G148&gt;=0),1,0)</f>
        <v>0</v>
      </c>
    </row>
    <row r="149" ht="23" customHeight="1">
      <c r="A149" s="14" t="n"/>
      <c r="B149" s="15" t="n"/>
      <c r="C149" s="15" t="n"/>
      <c r="D149" s="16" t="n"/>
      <c r="E149" s="17" t="n"/>
      <c r="F149" s="17" t="n"/>
      <c r="G149" s="17" t="n"/>
      <c r="H149" s="15" t="n"/>
      <c r="I149" s="18" t="str">
        <f>IF(COUNTA(A149:H149,M149)=0,"",IF(O149=1,IF(H149="","Open",IF(OR(H149="Win",H149="Loss"),"Settled","Check outcome")),IF(COUNT(D149:G149)&lt;4,"Incomplete","Check inputs")))</f>
        <v/>
      </c>
      <c r="J149" s="19" t="str">
        <f>IF(O149=1,D149*E149*F149-F149-G149,"")</f>
        <v/>
      </c>
      <c r="K149" s="19" t="str">
        <f>IF(AND(O149=1,OR(H149="Win",H149="Loss")),IF(H149="Win",E149*F149,0)-F149-G149,"")</f>
        <v/>
      </c>
      <c r="L149" s="20" t="str">
        <f>IF(N149=1,(D149-IF(H149="Win",1,0))^2,"")</f>
        <v/>
      </c>
      <c r="M149" s="15" t="n"/>
      <c r="N149" s="18">
        <f>IF(AND(COUNT(D149)=1,D149&gt;=0,D149&lt;=1,OR(H149="Win",H149="Loss")),1,0)</f>
        <v>0</v>
      </c>
      <c r="O149" s="18">
        <f>IF(AND(COUNT(D149:G149)=4,D149&gt;=0,D149&lt;=1,E149&gt;=1,F149&gt;0,G149&gt;=0),1,0)</f>
        <v>0</v>
      </c>
    </row>
    <row r="150" ht="23" customHeight="1">
      <c r="A150" s="14" t="n"/>
      <c r="B150" s="15" t="n"/>
      <c r="C150" s="15" t="n"/>
      <c r="D150" s="16" t="n"/>
      <c r="E150" s="17" t="n"/>
      <c r="F150" s="17" t="n"/>
      <c r="G150" s="17" t="n"/>
      <c r="H150" s="15" t="n"/>
      <c r="I150" s="18" t="str">
        <f>IF(COUNTA(A150:H150,M150)=0,"",IF(O150=1,IF(H150="","Open",IF(OR(H150="Win",H150="Loss"),"Settled","Check outcome")),IF(COUNT(D150:G150)&lt;4,"Incomplete","Check inputs")))</f>
        <v/>
      </c>
      <c r="J150" s="19" t="str">
        <f>IF(O150=1,D150*E150*F150-F150-G150,"")</f>
        <v/>
      </c>
      <c r="K150" s="19" t="str">
        <f>IF(AND(O150=1,OR(H150="Win",H150="Loss")),IF(H150="Win",E150*F150,0)-F150-G150,"")</f>
        <v/>
      </c>
      <c r="L150" s="20" t="str">
        <f>IF(N150=1,(D150-IF(H150="Win",1,0))^2,"")</f>
        <v/>
      </c>
      <c r="M150" s="15" t="n"/>
      <c r="N150" s="18">
        <f>IF(AND(COUNT(D150)=1,D150&gt;=0,D150&lt;=1,OR(H150="Win",H150="Loss")),1,0)</f>
        <v>0</v>
      </c>
      <c r="O150" s="18">
        <f>IF(AND(COUNT(D150:G150)=4,D150&gt;=0,D150&lt;=1,E150&gt;=1,F150&gt;0,G150&gt;=0),1,0)</f>
        <v>0</v>
      </c>
    </row>
    <row r="151" ht="23" customHeight="1">
      <c r="A151" s="14" t="n"/>
      <c r="B151" s="15" t="n"/>
      <c r="C151" s="15" t="n"/>
      <c r="D151" s="16" t="n"/>
      <c r="E151" s="17" t="n"/>
      <c r="F151" s="17" t="n"/>
      <c r="G151" s="17" t="n"/>
      <c r="H151" s="15" t="n"/>
      <c r="I151" s="18" t="str">
        <f>IF(COUNTA(A151:H151,M151)=0,"",IF(O151=1,IF(H151="","Open",IF(OR(H151="Win",H151="Loss"),"Settled","Check outcome")),IF(COUNT(D151:G151)&lt;4,"Incomplete","Check inputs")))</f>
        <v/>
      </c>
      <c r="J151" s="19" t="str">
        <f>IF(O151=1,D151*E151*F151-F151-G151,"")</f>
        <v/>
      </c>
      <c r="K151" s="19" t="str">
        <f>IF(AND(O151=1,OR(H151="Win",H151="Loss")),IF(H151="Win",E151*F151,0)-F151-G151,"")</f>
        <v/>
      </c>
      <c r="L151" s="20" t="str">
        <f>IF(N151=1,(D151-IF(H151="Win",1,0))^2,"")</f>
        <v/>
      </c>
      <c r="M151" s="15" t="n"/>
      <c r="N151" s="18">
        <f>IF(AND(COUNT(D151)=1,D151&gt;=0,D151&lt;=1,OR(H151="Win",H151="Loss")),1,0)</f>
        <v>0</v>
      </c>
      <c r="O151" s="18">
        <f>IF(AND(COUNT(D151:G151)=4,D151&gt;=0,D151&lt;=1,E151&gt;=1,F151&gt;0,G151&gt;=0),1,0)</f>
        <v>0</v>
      </c>
    </row>
    <row r="152" ht="23" customHeight="1">
      <c r="A152" s="14" t="n"/>
      <c r="B152" s="15" t="n"/>
      <c r="C152" s="15" t="n"/>
      <c r="D152" s="16" t="n"/>
      <c r="E152" s="17" t="n"/>
      <c r="F152" s="17" t="n"/>
      <c r="G152" s="17" t="n"/>
      <c r="H152" s="15" t="n"/>
      <c r="I152" s="18" t="str">
        <f>IF(COUNTA(A152:H152,M152)=0,"",IF(O152=1,IF(H152="","Open",IF(OR(H152="Win",H152="Loss"),"Settled","Check outcome")),IF(COUNT(D152:G152)&lt;4,"Incomplete","Check inputs")))</f>
        <v/>
      </c>
      <c r="J152" s="19" t="str">
        <f>IF(O152=1,D152*E152*F152-F152-G152,"")</f>
        <v/>
      </c>
      <c r="K152" s="19" t="str">
        <f>IF(AND(O152=1,OR(H152="Win",H152="Loss")),IF(H152="Win",E152*F152,0)-F152-G152,"")</f>
        <v/>
      </c>
      <c r="L152" s="20" t="str">
        <f>IF(N152=1,(D152-IF(H152="Win",1,0))^2,"")</f>
        <v/>
      </c>
      <c r="M152" s="15" t="n"/>
      <c r="N152" s="18">
        <f>IF(AND(COUNT(D152)=1,D152&gt;=0,D152&lt;=1,OR(H152="Win",H152="Loss")),1,0)</f>
        <v>0</v>
      </c>
      <c r="O152" s="18">
        <f>IF(AND(COUNT(D152:G152)=4,D152&gt;=0,D152&lt;=1,E152&gt;=1,F152&gt;0,G152&gt;=0),1,0)</f>
        <v>0</v>
      </c>
    </row>
    <row r="153" ht="23" customHeight="1">
      <c r="A153" s="14" t="n"/>
      <c r="B153" s="15" t="n"/>
      <c r="C153" s="15" t="n"/>
      <c r="D153" s="16" t="n"/>
      <c r="E153" s="17" t="n"/>
      <c r="F153" s="17" t="n"/>
      <c r="G153" s="17" t="n"/>
      <c r="H153" s="15" t="n"/>
      <c r="I153" s="18" t="str">
        <f>IF(COUNTA(A153:H153,M153)=0,"",IF(O153=1,IF(H153="","Open",IF(OR(H153="Win",H153="Loss"),"Settled","Check outcome")),IF(COUNT(D153:G153)&lt;4,"Incomplete","Check inputs")))</f>
        <v/>
      </c>
      <c r="J153" s="19" t="str">
        <f>IF(O153=1,D153*E153*F153-F153-G153,"")</f>
        <v/>
      </c>
      <c r="K153" s="19" t="str">
        <f>IF(AND(O153=1,OR(H153="Win",H153="Loss")),IF(H153="Win",E153*F153,0)-F153-G153,"")</f>
        <v/>
      </c>
      <c r="L153" s="20" t="str">
        <f>IF(N153=1,(D153-IF(H153="Win",1,0))^2,"")</f>
        <v/>
      </c>
      <c r="M153" s="15" t="n"/>
      <c r="N153" s="18">
        <f>IF(AND(COUNT(D153)=1,D153&gt;=0,D153&lt;=1,OR(H153="Win",H153="Loss")),1,0)</f>
        <v>0</v>
      </c>
      <c r="O153" s="18">
        <f>IF(AND(COUNT(D153:G153)=4,D153&gt;=0,D153&lt;=1,E153&gt;=1,F153&gt;0,G153&gt;=0),1,0)</f>
        <v>0</v>
      </c>
    </row>
    <row r="154" ht="23" customHeight="1">
      <c r="A154" s="14" t="n"/>
      <c r="B154" s="15" t="n"/>
      <c r="C154" s="15" t="n"/>
      <c r="D154" s="16" t="n"/>
      <c r="E154" s="17" t="n"/>
      <c r="F154" s="17" t="n"/>
      <c r="G154" s="17" t="n"/>
      <c r="H154" s="15" t="n"/>
      <c r="I154" s="18" t="str">
        <f>IF(COUNTA(A154:H154,M154)=0,"",IF(O154=1,IF(H154="","Open",IF(OR(H154="Win",H154="Loss"),"Settled","Check outcome")),IF(COUNT(D154:G154)&lt;4,"Incomplete","Check inputs")))</f>
        <v/>
      </c>
      <c r="J154" s="19" t="str">
        <f>IF(O154=1,D154*E154*F154-F154-G154,"")</f>
        <v/>
      </c>
      <c r="K154" s="19" t="str">
        <f>IF(AND(O154=1,OR(H154="Win",H154="Loss")),IF(H154="Win",E154*F154,0)-F154-G154,"")</f>
        <v/>
      </c>
      <c r="L154" s="20" t="str">
        <f>IF(N154=1,(D154-IF(H154="Win",1,0))^2,"")</f>
        <v/>
      </c>
      <c r="M154" s="15" t="n"/>
      <c r="N154" s="18">
        <f>IF(AND(COUNT(D154)=1,D154&gt;=0,D154&lt;=1,OR(H154="Win",H154="Loss")),1,0)</f>
        <v>0</v>
      </c>
      <c r="O154" s="18">
        <f>IF(AND(COUNT(D154:G154)=4,D154&gt;=0,D154&lt;=1,E154&gt;=1,F154&gt;0,G154&gt;=0),1,0)</f>
        <v>0</v>
      </c>
    </row>
    <row r="155" ht="23" customHeight="1">
      <c r="A155" s="14" t="n"/>
      <c r="B155" s="15" t="n"/>
      <c r="C155" s="15" t="n"/>
      <c r="D155" s="16" t="n"/>
      <c r="E155" s="17" t="n"/>
      <c r="F155" s="17" t="n"/>
      <c r="G155" s="17" t="n"/>
      <c r="H155" s="15" t="n"/>
      <c r="I155" s="18" t="str">
        <f>IF(COUNTA(A155:H155,M155)=0,"",IF(O155=1,IF(H155="","Open",IF(OR(H155="Win",H155="Loss"),"Settled","Check outcome")),IF(COUNT(D155:G155)&lt;4,"Incomplete","Check inputs")))</f>
        <v/>
      </c>
      <c r="J155" s="19" t="str">
        <f>IF(O155=1,D155*E155*F155-F155-G155,"")</f>
        <v/>
      </c>
      <c r="K155" s="19" t="str">
        <f>IF(AND(O155=1,OR(H155="Win",H155="Loss")),IF(H155="Win",E155*F155,0)-F155-G155,"")</f>
        <v/>
      </c>
      <c r="L155" s="20" t="str">
        <f>IF(N155=1,(D155-IF(H155="Win",1,0))^2,"")</f>
        <v/>
      </c>
      <c r="M155" s="15" t="n"/>
      <c r="N155" s="18">
        <f>IF(AND(COUNT(D155)=1,D155&gt;=0,D155&lt;=1,OR(H155="Win",H155="Loss")),1,0)</f>
        <v>0</v>
      </c>
      <c r="O155" s="18">
        <f>IF(AND(COUNT(D155:G155)=4,D155&gt;=0,D155&lt;=1,E155&gt;=1,F155&gt;0,G155&gt;=0),1,0)</f>
        <v>0</v>
      </c>
    </row>
    <row r="156" ht="23" customHeight="1">
      <c r="A156" s="14" t="n"/>
      <c r="B156" s="15" t="n"/>
      <c r="C156" s="15" t="n"/>
      <c r="D156" s="16" t="n"/>
      <c r="E156" s="17" t="n"/>
      <c r="F156" s="17" t="n"/>
      <c r="G156" s="17" t="n"/>
      <c r="H156" s="15" t="n"/>
      <c r="I156" s="18" t="str">
        <f>IF(COUNTA(A156:H156,M156)=0,"",IF(O156=1,IF(H156="","Open",IF(OR(H156="Win",H156="Loss"),"Settled","Check outcome")),IF(COUNT(D156:G156)&lt;4,"Incomplete","Check inputs")))</f>
        <v/>
      </c>
      <c r="J156" s="19" t="str">
        <f>IF(O156=1,D156*E156*F156-F156-G156,"")</f>
        <v/>
      </c>
      <c r="K156" s="19" t="str">
        <f>IF(AND(O156=1,OR(H156="Win",H156="Loss")),IF(H156="Win",E156*F156,0)-F156-G156,"")</f>
        <v/>
      </c>
      <c r="L156" s="20" t="str">
        <f>IF(N156=1,(D156-IF(H156="Win",1,0))^2,"")</f>
        <v/>
      </c>
      <c r="M156" s="15" t="n"/>
      <c r="N156" s="18">
        <f>IF(AND(COUNT(D156)=1,D156&gt;=0,D156&lt;=1,OR(H156="Win",H156="Loss")),1,0)</f>
        <v>0</v>
      </c>
      <c r="O156" s="18">
        <f>IF(AND(COUNT(D156:G156)=4,D156&gt;=0,D156&lt;=1,E156&gt;=1,F156&gt;0,G156&gt;=0),1,0)</f>
        <v>0</v>
      </c>
    </row>
    <row r="157" ht="23" customHeight="1">
      <c r="A157" s="14" t="n"/>
      <c r="B157" s="15" t="n"/>
      <c r="C157" s="15" t="n"/>
      <c r="D157" s="16" t="n"/>
      <c r="E157" s="17" t="n"/>
      <c r="F157" s="17" t="n"/>
      <c r="G157" s="17" t="n"/>
      <c r="H157" s="15" t="n"/>
      <c r="I157" s="18" t="str">
        <f>IF(COUNTA(A157:H157,M157)=0,"",IF(O157=1,IF(H157="","Open",IF(OR(H157="Win",H157="Loss"),"Settled","Check outcome")),IF(COUNT(D157:G157)&lt;4,"Incomplete","Check inputs")))</f>
        <v/>
      </c>
      <c r="J157" s="19" t="str">
        <f>IF(O157=1,D157*E157*F157-F157-G157,"")</f>
        <v/>
      </c>
      <c r="K157" s="19" t="str">
        <f>IF(AND(O157=1,OR(H157="Win",H157="Loss")),IF(H157="Win",E157*F157,0)-F157-G157,"")</f>
        <v/>
      </c>
      <c r="L157" s="20" t="str">
        <f>IF(N157=1,(D157-IF(H157="Win",1,0))^2,"")</f>
        <v/>
      </c>
      <c r="M157" s="15" t="n"/>
      <c r="N157" s="18">
        <f>IF(AND(COUNT(D157)=1,D157&gt;=0,D157&lt;=1,OR(H157="Win",H157="Loss")),1,0)</f>
        <v>0</v>
      </c>
      <c r="O157" s="18">
        <f>IF(AND(COUNT(D157:G157)=4,D157&gt;=0,D157&lt;=1,E157&gt;=1,F157&gt;0,G157&gt;=0),1,0)</f>
        <v>0</v>
      </c>
    </row>
    <row r="158" ht="23" customHeight="1">
      <c r="A158" s="14" t="n"/>
      <c r="B158" s="15" t="n"/>
      <c r="C158" s="15" t="n"/>
      <c r="D158" s="16" t="n"/>
      <c r="E158" s="17" t="n"/>
      <c r="F158" s="17" t="n"/>
      <c r="G158" s="17" t="n"/>
      <c r="H158" s="15" t="n"/>
      <c r="I158" s="18" t="str">
        <f>IF(COUNTA(A158:H158,M158)=0,"",IF(O158=1,IF(H158="","Open",IF(OR(H158="Win",H158="Loss"),"Settled","Check outcome")),IF(COUNT(D158:G158)&lt;4,"Incomplete","Check inputs")))</f>
        <v/>
      </c>
      <c r="J158" s="19" t="str">
        <f>IF(O158=1,D158*E158*F158-F158-G158,"")</f>
        <v/>
      </c>
      <c r="K158" s="19" t="str">
        <f>IF(AND(O158=1,OR(H158="Win",H158="Loss")),IF(H158="Win",E158*F158,0)-F158-G158,"")</f>
        <v/>
      </c>
      <c r="L158" s="20" t="str">
        <f>IF(N158=1,(D158-IF(H158="Win",1,0))^2,"")</f>
        <v/>
      </c>
      <c r="M158" s="15" t="n"/>
      <c r="N158" s="18">
        <f>IF(AND(COUNT(D158)=1,D158&gt;=0,D158&lt;=1,OR(H158="Win",H158="Loss")),1,0)</f>
        <v>0</v>
      </c>
      <c r="O158" s="18">
        <f>IF(AND(COUNT(D158:G158)=4,D158&gt;=0,D158&lt;=1,E158&gt;=1,F158&gt;0,G158&gt;=0),1,0)</f>
        <v>0</v>
      </c>
    </row>
    <row r="159" ht="23" customHeight="1">
      <c r="A159" s="14" t="n"/>
      <c r="B159" s="15" t="n"/>
      <c r="C159" s="15" t="n"/>
      <c r="D159" s="16" t="n"/>
      <c r="E159" s="17" t="n"/>
      <c r="F159" s="17" t="n"/>
      <c r="G159" s="17" t="n"/>
      <c r="H159" s="15" t="n"/>
      <c r="I159" s="18" t="str">
        <f>IF(COUNTA(A159:H159,M159)=0,"",IF(O159=1,IF(H159="","Open",IF(OR(H159="Win",H159="Loss"),"Settled","Check outcome")),IF(COUNT(D159:G159)&lt;4,"Incomplete","Check inputs")))</f>
        <v/>
      </c>
      <c r="J159" s="19" t="str">
        <f>IF(O159=1,D159*E159*F159-F159-G159,"")</f>
        <v/>
      </c>
      <c r="K159" s="19" t="str">
        <f>IF(AND(O159=1,OR(H159="Win",H159="Loss")),IF(H159="Win",E159*F159,0)-F159-G159,"")</f>
        <v/>
      </c>
      <c r="L159" s="20" t="str">
        <f>IF(N159=1,(D159-IF(H159="Win",1,0))^2,"")</f>
        <v/>
      </c>
      <c r="M159" s="15" t="n"/>
      <c r="N159" s="18">
        <f>IF(AND(COUNT(D159)=1,D159&gt;=0,D159&lt;=1,OR(H159="Win",H159="Loss")),1,0)</f>
        <v>0</v>
      </c>
      <c r="O159" s="18">
        <f>IF(AND(COUNT(D159:G159)=4,D159&gt;=0,D159&lt;=1,E159&gt;=1,F159&gt;0,G159&gt;=0),1,0)</f>
        <v>0</v>
      </c>
    </row>
    <row r="160" ht="23" customHeight="1">
      <c r="A160" s="14" t="n"/>
      <c r="B160" s="15" t="n"/>
      <c r="C160" s="15" t="n"/>
      <c r="D160" s="16" t="n"/>
      <c r="E160" s="17" t="n"/>
      <c r="F160" s="17" t="n"/>
      <c r="G160" s="17" t="n"/>
      <c r="H160" s="15" t="n"/>
      <c r="I160" s="18" t="str">
        <f>IF(COUNTA(A160:H160,M160)=0,"",IF(O160=1,IF(H160="","Open",IF(OR(H160="Win",H160="Loss"),"Settled","Check outcome")),IF(COUNT(D160:G160)&lt;4,"Incomplete","Check inputs")))</f>
        <v/>
      </c>
      <c r="J160" s="19" t="str">
        <f>IF(O160=1,D160*E160*F160-F160-G160,"")</f>
        <v/>
      </c>
      <c r="K160" s="19" t="str">
        <f>IF(AND(O160=1,OR(H160="Win",H160="Loss")),IF(H160="Win",E160*F160,0)-F160-G160,"")</f>
        <v/>
      </c>
      <c r="L160" s="20" t="str">
        <f>IF(N160=1,(D160-IF(H160="Win",1,0))^2,"")</f>
        <v/>
      </c>
      <c r="M160" s="15" t="n"/>
      <c r="N160" s="18">
        <f>IF(AND(COUNT(D160)=1,D160&gt;=0,D160&lt;=1,OR(H160="Win",H160="Loss")),1,0)</f>
        <v>0</v>
      </c>
      <c r="O160" s="18">
        <f>IF(AND(COUNT(D160:G160)=4,D160&gt;=0,D160&lt;=1,E160&gt;=1,F160&gt;0,G160&gt;=0),1,0)</f>
        <v>0</v>
      </c>
    </row>
    <row r="161" ht="23" customHeight="1">
      <c r="A161" s="14" t="n"/>
      <c r="B161" s="15" t="n"/>
      <c r="C161" s="15" t="n"/>
      <c r="D161" s="16" t="n"/>
      <c r="E161" s="17" t="n"/>
      <c r="F161" s="17" t="n"/>
      <c r="G161" s="17" t="n"/>
      <c r="H161" s="15" t="n"/>
      <c r="I161" s="18" t="str">
        <f>IF(COUNTA(A161:H161,M161)=0,"",IF(O161=1,IF(H161="","Open",IF(OR(H161="Win",H161="Loss"),"Settled","Check outcome")),IF(COUNT(D161:G161)&lt;4,"Incomplete","Check inputs")))</f>
        <v/>
      </c>
      <c r="J161" s="19" t="str">
        <f>IF(O161=1,D161*E161*F161-F161-G161,"")</f>
        <v/>
      </c>
      <c r="K161" s="19" t="str">
        <f>IF(AND(O161=1,OR(H161="Win",H161="Loss")),IF(H161="Win",E161*F161,0)-F161-G161,"")</f>
        <v/>
      </c>
      <c r="L161" s="20" t="str">
        <f>IF(N161=1,(D161-IF(H161="Win",1,0))^2,"")</f>
        <v/>
      </c>
      <c r="M161" s="15" t="n"/>
      <c r="N161" s="18">
        <f>IF(AND(COUNT(D161)=1,D161&gt;=0,D161&lt;=1,OR(H161="Win",H161="Loss")),1,0)</f>
        <v>0</v>
      </c>
      <c r="O161" s="18">
        <f>IF(AND(COUNT(D161:G161)=4,D161&gt;=0,D161&lt;=1,E161&gt;=1,F161&gt;0,G161&gt;=0),1,0)</f>
        <v>0</v>
      </c>
    </row>
    <row r="162" ht="23" customHeight="1">
      <c r="A162" s="14" t="n"/>
      <c r="B162" s="15" t="n"/>
      <c r="C162" s="15" t="n"/>
      <c r="D162" s="16" t="n"/>
      <c r="E162" s="17" t="n"/>
      <c r="F162" s="17" t="n"/>
      <c r="G162" s="17" t="n"/>
      <c r="H162" s="15" t="n"/>
      <c r="I162" s="18" t="str">
        <f>IF(COUNTA(A162:H162,M162)=0,"",IF(O162=1,IF(H162="","Open",IF(OR(H162="Win",H162="Loss"),"Settled","Check outcome")),IF(COUNT(D162:G162)&lt;4,"Incomplete","Check inputs")))</f>
        <v/>
      </c>
      <c r="J162" s="19" t="str">
        <f>IF(O162=1,D162*E162*F162-F162-G162,"")</f>
        <v/>
      </c>
      <c r="K162" s="19" t="str">
        <f>IF(AND(O162=1,OR(H162="Win",H162="Loss")),IF(H162="Win",E162*F162,0)-F162-G162,"")</f>
        <v/>
      </c>
      <c r="L162" s="20" t="str">
        <f>IF(N162=1,(D162-IF(H162="Win",1,0))^2,"")</f>
        <v/>
      </c>
      <c r="M162" s="15" t="n"/>
      <c r="N162" s="18">
        <f>IF(AND(COUNT(D162)=1,D162&gt;=0,D162&lt;=1,OR(H162="Win",H162="Loss")),1,0)</f>
        <v>0</v>
      </c>
      <c r="O162" s="18">
        <f>IF(AND(COUNT(D162:G162)=4,D162&gt;=0,D162&lt;=1,E162&gt;=1,F162&gt;0,G162&gt;=0),1,0)</f>
        <v>0</v>
      </c>
    </row>
    <row r="163" ht="23" customHeight="1">
      <c r="A163" s="14" t="n"/>
      <c r="B163" s="15" t="n"/>
      <c r="C163" s="15" t="n"/>
      <c r="D163" s="16" t="n"/>
      <c r="E163" s="17" t="n"/>
      <c r="F163" s="17" t="n"/>
      <c r="G163" s="17" t="n"/>
      <c r="H163" s="15" t="n"/>
      <c r="I163" s="18" t="str">
        <f>IF(COUNTA(A163:H163,M163)=0,"",IF(O163=1,IF(H163="","Open",IF(OR(H163="Win",H163="Loss"),"Settled","Check outcome")),IF(COUNT(D163:G163)&lt;4,"Incomplete","Check inputs")))</f>
        <v/>
      </c>
      <c r="J163" s="19" t="str">
        <f>IF(O163=1,D163*E163*F163-F163-G163,"")</f>
        <v/>
      </c>
      <c r="K163" s="19" t="str">
        <f>IF(AND(O163=1,OR(H163="Win",H163="Loss")),IF(H163="Win",E163*F163,0)-F163-G163,"")</f>
        <v/>
      </c>
      <c r="L163" s="20" t="str">
        <f>IF(N163=1,(D163-IF(H163="Win",1,0))^2,"")</f>
        <v/>
      </c>
      <c r="M163" s="15" t="n"/>
      <c r="N163" s="18">
        <f>IF(AND(COUNT(D163)=1,D163&gt;=0,D163&lt;=1,OR(H163="Win",H163="Loss")),1,0)</f>
        <v>0</v>
      </c>
      <c r="O163" s="18">
        <f>IF(AND(COUNT(D163:G163)=4,D163&gt;=0,D163&lt;=1,E163&gt;=1,F163&gt;0,G163&gt;=0),1,0)</f>
        <v>0</v>
      </c>
    </row>
    <row r="164" ht="23" customHeight="1">
      <c r="A164" s="14" t="n"/>
      <c r="B164" s="15" t="n"/>
      <c r="C164" s="15" t="n"/>
      <c r="D164" s="16" t="n"/>
      <c r="E164" s="17" t="n"/>
      <c r="F164" s="17" t="n"/>
      <c r="G164" s="17" t="n"/>
      <c r="H164" s="15" t="n"/>
      <c r="I164" s="18" t="str">
        <f>IF(COUNTA(A164:H164,M164)=0,"",IF(O164=1,IF(H164="","Open",IF(OR(H164="Win",H164="Loss"),"Settled","Check outcome")),IF(COUNT(D164:G164)&lt;4,"Incomplete","Check inputs")))</f>
        <v/>
      </c>
      <c r="J164" s="19" t="str">
        <f>IF(O164=1,D164*E164*F164-F164-G164,"")</f>
        <v/>
      </c>
      <c r="K164" s="19" t="str">
        <f>IF(AND(O164=1,OR(H164="Win",H164="Loss")),IF(H164="Win",E164*F164,0)-F164-G164,"")</f>
        <v/>
      </c>
      <c r="L164" s="20" t="str">
        <f>IF(N164=1,(D164-IF(H164="Win",1,0))^2,"")</f>
        <v/>
      </c>
      <c r="M164" s="15" t="n"/>
      <c r="N164" s="18">
        <f>IF(AND(COUNT(D164)=1,D164&gt;=0,D164&lt;=1,OR(H164="Win",H164="Loss")),1,0)</f>
        <v>0</v>
      </c>
      <c r="O164" s="18">
        <f>IF(AND(COUNT(D164:G164)=4,D164&gt;=0,D164&lt;=1,E164&gt;=1,F164&gt;0,G164&gt;=0),1,0)</f>
        <v>0</v>
      </c>
    </row>
    <row r="165" ht="23" customHeight="1">
      <c r="A165" s="14" t="n"/>
      <c r="B165" s="15" t="n"/>
      <c r="C165" s="15" t="n"/>
      <c r="D165" s="16" t="n"/>
      <c r="E165" s="17" t="n"/>
      <c r="F165" s="17" t="n"/>
      <c r="G165" s="17" t="n"/>
      <c r="H165" s="15" t="n"/>
      <c r="I165" s="18" t="str">
        <f>IF(COUNTA(A165:H165,M165)=0,"",IF(O165=1,IF(H165="","Open",IF(OR(H165="Win",H165="Loss"),"Settled","Check outcome")),IF(COUNT(D165:G165)&lt;4,"Incomplete","Check inputs")))</f>
        <v/>
      </c>
      <c r="J165" s="19" t="str">
        <f>IF(O165=1,D165*E165*F165-F165-G165,"")</f>
        <v/>
      </c>
      <c r="K165" s="19" t="str">
        <f>IF(AND(O165=1,OR(H165="Win",H165="Loss")),IF(H165="Win",E165*F165,0)-F165-G165,"")</f>
        <v/>
      </c>
      <c r="L165" s="20" t="str">
        <f>IF(N165=1,(D165-IF(H165="Win",1,0))^2,"")</f>
        <v/>
      </c>
      <c r="M165" s="15" t="n"/>
      <c r="N165" s="18">
        <f>IF(AND(COUNT(D165)=1,D165&gt;=0,D165&lt;=1,OR(H165="Win",H165="Loss")),1,0)</f>
        <v>0</v>
      </c>
      <c r="O165" s="18">
        <f>IF(AND(COUNT(D165:G165)=4,D165&gt;=0,D165&lt;=1,E165&gt;=1,F165&gt;0,G165&gt;=0),1,0)</f>
        <v>0</v>
      </c>
    </row>
    <row r="166" ht="23" customHeight="1">
      <c r="A166" s="14" t="n"/>
      <c r="B166" s="15" t="n"/>
      <c r="C166" s="15" t="n"/>
      <c r="D166" s="16" t="n"/>
      <c r="E166" s="17" t="n"/>
      <c r="F166" s="17" t="n"/>
      <c r="G166" s="17" t="n"/>
      <c r="H166" s="15" t="n"/>
      <c r="I166" s="18" t="str">
        <f>IF(COUNTA(A166:H166,M166)=0,"",IF(O166=1,IF(H166="","Open",IF(OR(H166="Win",H166="Loss"),"Settled","Check outcome")),IF(COUNT(D166:G166)&lt;4,"Incomplete","Check inputs")))</f>
        <v/>
      </c>
      <c r="J166" s="19" t="str">
        <f>IF(O166=1,D166*E166*F166-F166-G166,"")</f>
        <v/>
      </c>
      <c r="K166" s="19" t="str">
        <f>IF(AND(O166=1,OR(H166="Win",H166="Loss")),IF(H166="Win",E166*F166,0)-F166-G166,"")</f>
        <v/>
      </c>
      <c r="L166" s="20" t="str">
        <f>IF(N166=1,(D166-IF(H166="Win",1,0))^2,"")</f>
        <v/>
      </c>
      <c r="M166" s="15" t="n"/>
      <c r="N166" s="18">
        <f>IF(AND(COUNT(D166)=1,D166&gt;=0,D166&lt;=1,OR(H166="Win",H166="Loss")),1,0)</f>
        <v>0</v>
      </c>
      <c r="O166" s="18">
        <f>IF(AND(COUNT(D166:G166)=4,D166&gt;=0,D166&lt;=1,E166&gt;=1,F166&gt;0,G166&gt;=0),1,0)</f>
        <v>0</v>
      </c>
    </row>
    <row r="167" ht="23" customHeight="1">
      <c r="A167" s="14" t="n"/>
      <c r="B167" s="15" t="n"/>
      <c r="C167" s="15" t="n"/>
      <c r="D167" s="16" t="n"/>
      <c r="E167" s="17" t="n"/>
      <c r="F167" s="17" t="n"/>
      <c r="G167" s="17" t="n"/>
      <c r="H167" s="15" t="n"/>
      <c r="I167" s="18" t="str">
        <f>IF(COUNTA(A167:H167,M167)=0,"",IF(O167=1,IF(H167="","Open",IF(OR(H167="Win",H167="Loss"),"Settled","Check outcome")),IF(COUNT(D167:G167)&lt;4,"Incomplete","Check inputs")))</f>
        <v/>
      </c>
      <c r="J167" s="19" t="str">
        <f>IF(O167=1,D167*E167*F167-F167-G167,"")</f>
        <v/>
      </c>
      <c r="K167" s="19" t="str">
        <f>IF(AND(O167=1,OR(H167="Win",H167="Loss")),IF(H167="Win",E167*F167,0)-F167-G167,"")</f>
        <v/>
      </c>
      <c r="L167" s="20" t="str">
        <f>IF(N167=1,(D167-IF(H167="Win",1,0))^2,"")</f>
        <v/>
      </c>
      <c r="M167" s="15" t="n"/>
      <c r="N167" s="18">
        <f>IF(AND(COUNT(D167)=1,D167&gt;=0,D167&lt;=1,OR(H167="Win",H167="Loss")),1,0)</f>
        <v>0</v>
      </c>
      <c r="O167" s="18">
        <f>IF(AND(COUNT(D167:G167)=4,D167&gt;=0,D167&lt;=1,E167&gt;=1,F167&gt;0,G167&gt;=0),1,0)</f>
        <v>0</v>
      </c>
    </row>
    <row r="168" ht="23" customHeight="1">
      <c r="A168" s="14" t="n"/>
      <c r="B168" s="15" t="n"/>
      <c r="C168" s="15" t="n"/>
      <c r="D168" s="16" t="n"/>
      <c r="E168" s="17" t="n"/>
      <c r="F168" s="17" t="n"/>
      <c r="G168" s="17" t="n"/>
      <c r="H168" s="15" t="n"/>
      <c r="I168" s="18" t="str">
        <f>IF(COUNTA(A168:H168,M168)=0,"",IF(O168=1,IF(H168="","Open",IF(OR(H168="Win",H168="Loss"),"Settled","Check outcome")),IF(COUNT(D168:G168)&lt;4,"Incomplete","Check inputs")))</f>
        <v/>
      </c>
      <c r="J168" s="19" t="str">
        <f>IF(O168=1,D168*E168*F168-F168-G168,"")</f>
        <v/>
      </c>
      <c r="K168" s="19" t="str">
        <f>IF(AND(O168=1,OR(H168="Win",H168="Loss")),IF(H168="Win",E168*F168,0)-F168-G168,"")</f>
        <v/>
      </c>
      <c r="L168" s="20" t="str">
        <f>IF(N168=1,(D168-IF(H168="Win",1,0))^2,"")</f>
        <v/>
      </c>
      <c r="M168" s="15" t="n"/>
      <c r="N168" s="18">
        <f>IF(AND(COUNT(D168)=1,D168&gt;=0,D168&lt;=1,OR(H168="Win",H168="Loss")),1,0)</f>
        <v>0</v>
      </c>
      <c r="O168" s="18">
        <f>IF(AND(COUNT(D168:G168)=4,D168&gt;=0,D168&lt;=1,E168&gt;=1,F168&gt;0,G168&gt;=0),1,0)</f>
        <v>0</v>
      </c>
    </row>
    <row r="169" ht="23" customHeight="1">
      <c r="A169" s="14" t="n"/>
      <c r="B169" s="15" t="n"/>
      <c r="C169" s="15" t="n"/>
      <c r="D169" s="16" t="n"/>
      <c r="E169" s="17" t="n"/>
      <c r="F169" s="17" t="n"/>
      <c r="G169" s="17" t="n"/>
      <c r="H169" s="15" t="n"/>
      <c r="I169" s="18" t="str">
        <f>IF(COUNTA(A169:H169,M169)=0,"",IF(O169=1,IF(H169="","Open",IF(OR(H169="Win",H169="Loss"),"Settled","Check outcome")),IF(COUNT(D169:G169)&lt;4,"Incomplete","Check inputs")))</f>
        <v/>
      </c>
      <c r="J169" s="19" t="str">
        <f>IF(O169=1,D169*E169*F169-F169-G169,"")</f>
        <v/>
      </c>
      <c r="K169" s="19" t="str">
        <f>IF(AND(O169=1,OR(H169="Win",H169="Loss")),IF(H169="Win",E169*F169,0)-F169-G169,"")</f>
        <v/>
      </c>
      <c r="L169" s="20" t="str">
        <f>IF(N169=1,(D169-IF(H169="Win",1,0))^2,"")</f>
        <v/>
      </c>
      <c r="M169" s="15" t="n"/>
      <c r="N169" s="18">
        <f>IF(AND(COUNT(D169)=1,D169&gt;=0,D169&lt;=1,OR(H169="Win",H169="Loss")),1,0)</f>
        <v>0</v>
      </c>
      <c r="O169" s="18">
        <f>IF(AND(COUNT(D169:G169)=4,D169&gt;=0,D169&lt;=1,E169&gt;=1,F169&gt;0,G169&gt;=0),1,0)</f>
        <v>0</v>
      </c>
    </row>
    <row r="170" ht="23" customHeight="1">
      <c r="A170" s="14" t="n"/>
      <c r="B170" s="15" t="n"/>
      <c r="C170" s="15" t="n"/>
      <c r="D170" s="16" t="n"/>
      <c r="E170" s="17" t="n"/>
      <c r="F170" s="17" t="n"/>
      <c r="G170" s="17" t="n"/>
      <c r="H170" s="15" t="n"/>
      <c r="I170" s="18" t="str">
        <f>IF(COUNTA(A170:H170,M170)=0,"",IF(O170=1,IF(H170="","Open",IF(OR(H170="Win",H170="Loss"),"Settled","Check outcome")),IF(COUNT(D170:G170)&lt;4,"Incomplete","Check inputs")))</f>
        <v/>
      </c>
      <c r="J170" s="19" t="str">
        <f>IF(O170=1,D170*E170*F170-F170-G170,"")</f>
        <v/>
      </c>
      <c r="K170" s="19" t="str">
        <f>IF(AND(O170=1,OR(H170="Win",H170="Loss")),IF(H170="Win",E170*F170,0)-F170-G170,"")</f>
        <v/>
      </c>
      <c r="L170" s="20" t="str">
        <f>IF(N170=1,(D170-IF(H170="Win",1,0))^2,"")</f>
        <v/>
      </c>
      <c r="M170" s="15" t="n"/>
      <c r="N170" s="18">
        <f>IF(AND(COUNT(D170)=1,D170&gt;=0,D170&lt;=1,OR(H170="Win",H170="Loss")),1,0)</f>
        <v>0</v>
      </c>
      <c r="O170" s="18">
        <f>IF(AND(COUNT(D170:G170)=4,D170&gt;=0,D170&lt;=1,E170&gt;=1,F170&gt;0,G170&gt;=0),1,0)</f>
        <v>0</v>
      </c>
    </row>
    <row r="171" ht="23" customHeight="1">
      <c r="A171" s="14" t="n"/>
      <c r="B171" s="15" t="n"/>
      <c r="C171" s="15" t="n"/>
      <c r="D171" s="16" t="n"/>
      <c r="E171" s="17" t="n"/>
      <c r="F171" s="17" t="n"/>
      <c r="G171" s="17" t="n"/>
      <c r="H171" s="15" t="n"/>
      <c r="I171" s="18" t="str">
        <f>IF(COUNTA(A171:H171,M171)=0,"",IF(O171=1,IF(H171="","Open",IF(OR(H171="Win",H171="Loss"),"Settled","Check outcome")),IF(COUNT(D171:G171)&lt;4,"Incomplete","Check inputs")))</f>
        <v/>
      </c>
      <c r="J171" s="19" t="str">
        <f>IF(O171=1,D171*E171*F171-F171-G171,"")</f>
        <v/>
      </c>
      <c r="K171" s="19" t="str">
        <f>IF(AND(O171=1,OR(H171="Win",H171="Loss")),IF(H171="Win",E171*F171,0)-F171-G171,"")</f>
        <v/>
      </c>
      <c r="L171" s="20" t="str">
        <f>IF(N171=1,(D171-IF(H171="Win",1,0))^2,"")</f>
        <v/>
      </c>
      <c r="M171" s="15" t="n"/>
      <c r="N171" s="18">
        <f>IF(AND(COUNT(D171)=1,D171&gt;=0,D171&lt;=1,OR(H171="Win",H171="Loss")),1,0)</f>
        <v>0</v>
      </c>
      <c r="O171" s="18">
        <f>IF(AND(COUNT(D171:G171)=4,D171&gt;=0,D171&lt;=1,E171&gt;=1,F171&gt;0,G171&gt;=0),1,0)</f>
        <v>0</v>
      </c>
    </row>
    <row r="172" ht="23" customHeight="1">
      <c r="A172" s="14" t="n"/>
      <c r="B172" s="15" t="n"/>
      <c r="C172" s="15" t="n"/>
      <c r="D172" s="16" t="n"/>
      <c r="E172" s="17" t="n"/>
      <c r="F172" s="17" t="n"/>
      <c r="G172" s="17" t="n"/>
      <c r="H172" s="15" t="n"/>
      <c r="I172" s="18" t="str">
        <f>IF(COUNTA(A172:H172,M172)=0,"",IF(O172=1,IF(H172="","Open",IF(OR(H172="Win",H172="Loss"),"Settled","Check outcome")),IF(COUNT(D172:G172)&lt;4,"Incomplete","Check inputs")))</f>
        <v/>
      </c>
      <c r="J172" s="19" t="str">
        <f>IF(O172=1,D172*E172*F172-F172-G172,"")</f>
        <v/>
      </c>
      <c r="K172" s="19" t="str">
        <f>IF(AND(O172=1,OR(H172="Win",H172="Loss")),IF(H172="Win",E172*F172,0)-F172-G172,"")</f>
        <v/>
      </c>
      <c r="L172" s="20" t="str">
        <f>IF(N172=1,(D172-IF(H172="Win",1,0))^2,"")</f>
        <v/>
      </c>
      <c r="M172" s="15" t="n"/>
      <c r="N172" s="18">
        <f>IF(AND(COUNT(D172)=1,D172&gt;=0,D172&lt;=1,OR(H172="Win",H172="Loss")),1,0)</f>
        <v>0</v>
      </c>
      <c r="O172" s="18">
        <f>IF(AND(COUNT(D172:G172)=4,D172&gt;=0,D172&lt;=1,E172&gt;=1,F172&gt;0,G172&gt;=0),1,0)</f>
        <v>0</v>
      </c>
    </row>
    <row r="173" ht="23" customHeight="1">
      <c r="A173" s="14" t="n"/>
      <c r="B173" s="15" t="n"/>
      <c r="C173" s="15" t="n"/>
      <c r="D173" s="16" t="n"/>
      <c r="E173" s="17" t="n"/>
      <c r="F173" s="17" t="n"/>
      <c r="G173" s="17" t="n"/>
      <c r="H173" s="15" t="n"/>
      <c r="I173" s="18" t="str">
        <f>IF(COUNTA(A173:H173,M173)=0,"",IF(O173=1,IF(H173="","Open",IF(OR(H173="Win",H173="Loss"),"Settled","Check outcome")),IF(COUNT(D173:G173)&lt;4,"Incomplete","Check inputs")))</f>
        <v/>
      </c>
      <c r="J173" s="19" t="str">
        <f>IF(O173=1,D173*E173*F173-F173-G173,"")</f>
        <v/>
      </c>
      <c r="K173" s="19" t="str">
        <f>IF(AND(O173=1,OR(H173="Win",H173="Loss")),IF(H173="Win",E173*F173,0)-F173-G173,"")</f>
        <v/>
      </c>
      <c r="L173" s="20" t="str">
        <f>IF(N173=1,(D173-IF(H173="Win",1,0))^2,"")</f>
        <v/>
      </c>
      <c r="M173" s="15" t="n"/>
      <c r="N173" s="18">
        <f>IF(AND(COUNT(D173)=1,D173&gt;=0,D173&lt;=1,OR(H173="Win",H173="Loss")),1,0)</f>
        <v>0</v>
      </c>
      <c r="O173" s="18">
        <f>IF(AND(COUNT(D173:G173)=4,D173&gt;=0,D173&lt;=1,E173&gt;=1,F173&gt;0,G173&gt;=0),1,0)</f>
        <v>0</v>
      </c>
    </row>
    <row r="174" ht="23" customHeight="1">
      <c r="A174" s="14" t="n"/>
      <c r="B174" s="15" t="n"/>
      <c r="C174" s="15" t="n"/>
      <c r="D174" s="16" t="n"/>
      <c r="E174" s="17" t="n"/>
      <c r="F174" s="17" t="n"/>
      <c r="G174" s="17" t="n"/>
      <c r="H174" s="15" t="n"/>
      <c r="I174" s="18" t="str">
        <f>IF(COUNTA(A174:H174,M174)=0,"",IF(O174=1,IF(H174="","Open",IF(OR(H174="Win",H174="Loss"),"Settled","Check outcome")),IF(COUNT(D174:G174)&lt;4,"Incomplete","Check inputs")))</f>
        <v/>
      </c>
      <c r="J174" s="19" t="str">
        <f>IF(O174=1,D174*E174*F174-F174-G174,"")</f>
        <v/>
      </c>
      <c r="K174" s="19" t="str">
        <f>IF(AND(O174=1,OR(H174="Win",H174="Loss")),IF(H174="Win",E174*F174,0)-F174-G174,"")</f>
        <v/>
      </c>
      <c r="L174" s="20" t="str">
        <f>IF(N174=1,(D174-IF(H174="Win",1,0))^2,"")</f>
        <v/>
      </c>
      <c r="M174" s="15" t="n"/>
      <c r="N174" s="18">
        <f>IF(AND(COUNT(D174)=1,D174&gt;=0,D174&lt;=1,OR(H174="Win",H174="Loss")),1,0)</f>
        <v>0</v>
      </c>
      <c r="O174" s="18">
        <f>IF(AND(COUNT(D174:G174)=4,D174&gt;=0,D174&lt;=1,E174&gt;=1,F174&gt;0,G174&gt;=0),1,0)</f>
        <v>0</v>
      </c>
    </row>
    <row r="175" ht="23" customHeight="1">
      <c r="A175" s="14" t="n"/>
      <c r="B175" s="15" t="n"/>
      <c r="C175" s="15" t="n"/>
      <c r="D175" s="16" t="n"/>
      <c r="E175" s="17" t="n"/>
      <c r="F175" s="17" t="n"/>
      <c r="G175" s="17" t="n"/>
      <c r="H175" s="15" t="n"/>
      <c r="I175" s="18" t="str">
        <f>IF(COUNTA(A175:H175,M175)=0,"",IF(O175=1,IF(H175="","Open",IF(OR(H175="Win",H175="Loss"),"Settled","Check outcome")),IF(COUNT(D175:G175)&lt;4,"Incomplete","Check inputs")))</f>
        <v/>
      </c>
      <c r="J175" s="19" t="str">
        <f>IF(O175=1,D175*E175*F175-F175-G175,"")</f>
        <v/>
      </c>
      <c r="K175" s="19" t="str">
        <f>IF(AND(O175=1,OR(H175="Win",H175="Loss")),IF(H175="Win",E175*F175,0)-F175-G175,"")</f>
        <v/>
      </c>
      <c r="L175" s="20" t="str">
        <f>IF(N175=1,(D175-IF(H175="Win",1,0))^2,"")</f>
        <v/>
      </c>
      <c r="M175" s="15" t="n"/>
      <c r="N175" s="18">
        <f>IF(AND(COUNT(D175)=1,D175&gt;=0,D175&lt;=1,OR(H175="Win",H175="Loss")),1,0)</f>
        <v>0</v>
      </c>
      <c r="O175" s="18">
        <f>IF(AND(COUNT(D175:G175)=4,D175&gt;=0,D175&lt;=1,E175&gt;=1,F175&gt;0,G175&gt;=0),1,0)</f>
        <v>0</v>
      </c>
    </row>
    <row r="176" ht="23" customHeight="1">
      <c r="A176" s="14" t="n"/>
      <c r="B176" s="15" t="n"/>
      <c r="C176" s="15" t="n"/>
      <c r="D176" s="16" t="n"/>
      <c r="E176" s="17" t="n"/>
      <c r="F176" s="17" t="n"/>
      <c r="G176" s="17" t="n"/>
      <c r="H176" s="15" t="n"/>
      <c r="I176" s="18" t="str">
        <f>IF(COUNTA(A176:H176,M176)=0,"",IF(O176=1,IF(H176="","Open",IF(OR(H176="Win",H176="Loss"),"Settled","Check outcome")),IF(COUNT(D176:G176)&lt;4,"Incomplete","Check inputs")))</f>
        <v/>
      </c>
      <c r="J176" s="19" t="str">
        <f>IF(O176=1,D176*E176*F176-F176-G176,"")</f>
        <v/>
      </c>
      <c r="K176" s="19" t="str">
        <f>IF(AND(O176=1,OR(H176="Win",H176="Loss")),IF(H176="Win",E176*F176,0)-F176-G176,"")</f>
        <v/>
      </c>
      <c r="L176" s="20" t="str">
        <f>IF(N176=1,(D176-IF(H176="Win",1,0))^2,"")</f>
        <v/>
      </c>
      <c r="M176" s="15" t="n"/>
      <c r="N176" s="18">
        <f>IF(AND(COUNT(D176)=1,D176&gt;=0,D176&lt;=1,OR(H176="Win",H176="Loss")),1,0)</f>
        <v>0</v>
      </c>
      <c r="O176" s="18">
        <f>IF(AND(COUNT(D176:G176)=4,D176&gt;=0,D176&lt;=1,E176&gt;=1,F176&gt;0,G176&gt;=0),1,0)</f>
        <v>0</v>
      </c>
    </row>
    <row r="177" ht="23" customHeight="1">
      <c r="A177" s="14" t="n"/>
      <c r="B177" s="15" t="n"/>
      <c r="C177" s="15" t="n"/>
      <c r="D177" s="16" t="n"/>
      <c r="E177" s="17" t="n"/>
      <c r="F177" s="17" t="n"/>
      <c r="G177" s="17" t="n"/>
      <c r="H177" s="15" t="n"/>
      <c r="I177" s="18" t="str">
        <f>IF(COUNTA(A177:H177,M177)=0,"",IF(O177=1,IF(H177="","Open",IF(OR(H177="Win",H177="Loss"),"Settled","Check outcome")),IF(COUNT(D177:G177)&lt;4,"Incomplete","Check inputs")))</f>
        <v/>
      </c>
      <c r="J177" s="19" t="str">
        <f>IF(O177=1,D177*E177*F177-F177-G177,"")</f>
        <v/>
      </c>
      <c r="K177" s="19" t="str">
        <f>IF(AND(O177=1,OR(H177="Win",H177="Loss")),IF(H177="Win",E177*F177,0)-F177-G177,"")</f>
        <v/>
      </c>
      <c r="L177" s="20" t="str">
        <f>IF(N177=1,(D177-IF(H177="Win",1,0))^2,"")</f>
        <v/>
      </c>
      <c r="M177" s="15" t="n"/>
      <c r="N177" s="18">
        <f>IF(AND(COUNT(D177)=1,D177&gt;=0,D177&lt;=1,OR(H177="Win",H177="Loss")),1,0)</f>
        <v>0</v>
      </c>
      <c r="O177" s="18">
        <f>IF(AND(COUNT(D177:G177)=4,D177&gt;=0,D177&lt;=1,E177&gt;=1,F177&gt;0,G177&gt;=0),1,0)</f>
        <v>0</v>
      </c>
    </row>
    <row r="178" ht="23" customHeight="1">
      <c r="A178" s="14" t="n"/>
      <c r="B178" s="15" t="n"/>
      <c r="C178" s="15" t="n"/>
      <c r="D178" s="16" t="n"/>
      <c r="E178" s="17" t="n"/>
      <c r="F178" s="17" t="n"/>
      <c r="G178" s="17" t="n"/>
      <c r="H178" s="15" t="n"/>
      <c r="I178" s="18" t="str">
        <f>IF(COUNTA(A178:H178,M178)=0,"",IF(O178=1,IF(H178="","Open",IF(OR(H178="Win",H178="Loss"),"Settled","Check outcome")),IF(COUNT(D178:G178)&lt;4,"Incomplete","Check inputs")))</f>
        <v/>
      </c>
      <c r="J178" s="19" t="str">
        <f>IF(O178=1,D178*E178*F178-F178-G178,"")</f>
        <v/>
      </c>
      <c r="K178" s="19" t="str">
        <f>IF(AND(O178=1,OR(H178="Win",H178="Loss")),IF(H178="Win",E178*F178,0)-F178-G178,"")</f>
        <v/>
      </c>
      <c r="L178" s="20" t="str">
        <f>IF(N178=1,(D178-IF(H178="Win",1,0))^2,"")</f>
        <v/>
      </c>
      <c r="M178" s="15" t="n"/>
      <c r="N178" s="18">
        <f>IF(AND(COUNT(D178)=1,D178&gt;=0,D178&lt;=1,OR(H178="Win",H178="Loss")),1,0)</f>
        <v>0</v>
      </c>
      <c r="O178" s="18">
        <f>IF(AND(COUNT(D178:G178)=4,D178&gt;=0,D178&lt;=1,E178&gt;=1,F178&gt;0,G178&gt;=0),1,0)</f>
        <v>0</v>
      </c>
    </row>
    <row r="179" ht="23" customHeight="1">
      <c r="A179" s="14" t="n"/>
      <c r="B179" s="15" t="n"/>
      <c r="C179" s="15" t="n"/>
      <c r="D179" s="16" t="n"/>
      <c r="E179" s="17" t="n"/>
      <c r="F179" s="17" t="n"/>
      <c r="G179" s="17" t="n"/>
      <c r="H179" s="15" t="n"/>
      <c r="I179" s="18" t="str">
        <f>IF(COUNTA(A179:H179,M179)=0,"",IF(O179=1,IF(H179="","Open",IF(OR(H179="Win",H179="Loss"),"Settled","Check outcome")),IF(COUNT(D179:G179)&lt;4,"Incomplete","Check inputs")))</f>
        <v/>
      </c>
      <c r="J179" s="19" t="str">
        <f>IF(O179=1,D179*E179*F179-F179-G179,"")</f>
        <v/>
      </c>
      <c r="K179" s="19" t="str">
        <f>IF(AND(O179=1,OR(H179="Win",H179="Loss")),IF(H179="Win",E179*F179,0)-F179-G179,"")</f>
        <v/>
      </c>
      <c r="L179" s="20" t="str">
        <f>IF(N179=1,(D179-IF(H179="Win",1,0))^2,"")</f>
        <v/>
      </c>
      <c r="M179" s="15" t="n"/>
      <c r="N179" s="18">
        <f>IF(AND(COUNT(D179)=1,D179&gt;=0,D179&lt;=1,OR(H179="Win",H179="Loss")),1,0)</f>
        <v>0</v>
      </c>
      <c r="O179" s="18">
        <f>IF(AND(COUNT(D179:G179)=4,D179&gt;=0,D179&lt;=1,E179&gt;=1,F179&gt;0,G179&gt;=0),1,0)</f>
        <v>0</v>
      </c>
    </row>
    <row r="180" ht="23" customHeight="1">
      <c r="A180" s="14" t="n"/>
      <c r="B180" s="15" t="n"/>
      <c r="C180" s="15" t="n"/>
      <c r="D180" s="16" t="n"/>
      <c r="E180" s="17" t="n"/>
      <c r="F180" s="17" t="n"/>
      <c r="G180" s="17" t="n"/>
      <c r="H180" s="15" t="n"/>
      <c r="I180" s="18" t="str">
        <f>IF(COUNTA(A180:H180,M180)=0,"",IF(O180=1,IF(H180="","Open",IF(OR(H180="Win",H180="Loss"),"Settled","Check outcome")),IF(COUNT(D180:G180)&lt;4,"Incomplete","Check inputs")))</f>
        <v/>
      </c>
      <c r="J180" s="19" t="str">
        <f>IF(O180=1,D180*E180*F180-F180-G180,"")</f>
        <v/>
      </c>
      <c r="K180" s="19" t="str">
        <f>IF(AND(O180=1,OR(H180="Win",H180="Loss")),IF(H180="Win",E180*F180,0)-F180-G180,"")</f>
        <v/>
      </c>
      <c r="L180" s="20" t="str">
        <f>IF(N180=1,(D180-IF(H180="Win",1,0))^2,"")</f>
        <v/>
      </c>
      <c r="M180" s="15" t="n"/>
      <c r="N180" s="18">
        <f>IF(AND(COUNT(D180)=1,D180&gt;=0,D180&lt;=1,OR(H180="Win",H180="Loss")),1,0)</f>
        <v>0</v>
      </c>
      <c r="O180" s="18">
        <f>IF(AND(COUNT(D180:G180)=4,D180&gt;=0,D180&lt;=1,E180&gt;=1,F180&gt;0,G180&gt;=0),1,0)</f>
        <v>0</v>
      </c>
    </row>
    <row r="181" ht="23" customHeight="1">
      <c r="A181" s="14" t="n"/>
      <c r="B181" s="15" t="n"/>
      <c r="C181" s="15" t="n"/>
      <c r="D181" s="16" t="n"/>
      <c r="E181" s="17" t="n"/>
      <c r="F181" s="17" t="n"/>
      <c r="G181" s="17" t="n"/>
      <c r="H181" s="15" t="n"/>
      <c r="I181" s="18" t="str">
        <f>IF(COUNTA(A181:H181,M181)=0,"",IF(O181=1,IF(H181="","Open",IF(OR(H181="Win",H181="Loss"),"Settled","Check outcome")),IF(COUNT(D181:G181)&lt;4,"Incomplete","Check inputs")))</f>
        <v/>
      </c>
      <c r="J181" s="19" t="str">
        <f>IF(O181=1,D181*E181*F181-F181-G181,"")</f>
        <v/>
      </c>
      <c r="K181" s="19" t="str">
        <f>IF(AND(O181=1,OR(H181="Win",H181="Loss")),IF(H181="Win",E181*F181,0)-F181-G181,"")</f>
        <v/>
      </c>
      <c r="L181" s="20" t="str">
        <f>IF(N181=1,(D181-IF(H181="Win",1,0))^2,"")</f>
        <v/>
      </c>
      <c r="M181" s="15" t="n"/>
      <c r="N181" s="18">
        <f>IF(AND(COUNT(D181)=1,D181&gt;=0,D181&lt;=1,OR(H181="Win",H181="Loss")),1,0)</f>
        <v>0</v>
      </c>
      <c r="O181" s="18">
        <f>IF(AND(COUNT(D181:G181)=4,D181&gt;=0,D181&lt;=1,E181&gt;=1,F181&gt;0,G181&gt;=0),1,0)</f>
        <v>0</v>
      </c>
    </row>
    <row r="182" ht="23" customHeight="1">
      <c r="A182" s="14" t="n"/>
      <c r="B182" s="15" t="n"/>
      <c r="C182" s="15" t="n"/>
      <c r="D182" s="16" t="n"/>
      <c r="E182" s="17" t="n"/>
      <c r="F182" s="17" t="n"/>
      <c r="G182" s="17" t="n"/>
      <c r="H182" s="15" t="n"/>
      <c r="I182" s="18" t="str">
        <f>IF(COUNTA(A182:H182,M182)=0,"",IF(O182=1,IF(H182="","Open",IF(OR(H182="Win",H182="Loss"),"Settled","Check outcome")),IF(COUNT(D182:G182)&lt;4,"Incomplete","Check inputs")))</f>
        <v/>
      </c>
      <c r="J182" s="19" t="str">
        <f>IF(O182=1,D182*E182*F182-F182-G182,"")</f>
        <v/>
      </c>
      <c r="K182" s="19" t="str">
        <f>IF(AND(O182=1,OR(H182="Win",H182="Loss")),IF(H182="Win",E182*F182,0)-F182-G182,"")</f>
        <v/>
      </c>
      <c r="L182" s="20" t="str">
        <f>IF(N182=1,(D182-IF(H182="Win",1,0))^2,"")</f>
        <v/>
      </c>
      <c r="M182" s="15" t="n"/>
      <c r="N182" s="18">
        <f>IF(AND(COUNT(D182)=1,D182&gt;=0,D182&lt;=1,OR(H182="Win",H182="Loss")),1,0)</f>
        <v>0</v>
      </c>
      <c r="O182" s="18">
        <f>IF(AND(COUNT(D182:G182)=4,D182&gt;=0,D182&lt;=1,E182&gt;=1,F182&gt;0,G182&gt;=0),1,0)</f>
        <v>0</v>
      </c>
    </row>
    <row r="183" ht="23" customHeight="1">
      <c r="A183" s="14" t="n"/>
      <c r="B183" s="15" t="n"/>
      <c r="C183" s="15" t="n"/>
      <c r="D183" s="16" t="n"/>
      <c r="E183" s="17" t="n"/>
      <c r="F183" s="17" t="n"/>
      <c r="G183" s="17" t="n"/>
      <c r="H183" s="15" t="n"/>
      <c r="I183" s="18" t="str">
        <f>IF(COUNTA(A183:H183,M183)=0,"",IF(O183=1,IF(H183="","Open",IF(OR(H183="Win",H183="Loss"),"Settled","Check outcome")),IF(COUNT(D183:G183)&lt;4,"Incomplete","Check inputs")))</f>
        <v/>
      </c>
      <c r="J183" s="19" t="str">
        <f>IF(O183=1,D183*E183*F183-F183-G183,"")</f>
        <v/>
      </c>
      <c r="K183" s="19" t="str">
        <f>IF(AND(O183=1,OR(H183="Win",H183="Loss")),IF(H183="Win",E183*F183,0)-F183-G183,"")</f>
        <v/>
      </c>
      <c r="L183" s="20" t="str">
        <f>IF(N183=1,(D183-IF(H183="Win",1,0))^2,"")</f>
        <v/>
      </c>
      <c r="M183" s="15" t="n"/>
      <c r="N183" s="18">
        <f>IF(AND(COUNT(D183)=1,D183&gt;=0,D183&lt;=1,OR(H183="Win",H183="Loss")),1,0)</f>
        <v>0</v>
      </c>
      <c r="O183" s="18">
        <f>IF(AND(COUNT(D183:G183)=4,D183&gt;=0,D183&lt;=1,E183&gt;=1,F183&gt;0,G183&gt;=0),1,0)</f>
        <v>0</v>
      </c>
    </row>
    <row r="184" ht="23" customHeight="1">
      <c r="A184" s="14" t="n"/>
      <c r="B184" s="15" t="n"/>
      <c r="C184" s="15" t="n"/>
      <c r="D184" s="16" t="n"/>
      <c r="E184" s="17" t="n"/>
      <c r="F184" s="17" t="n"/>
      <c r="G184" s="17" t="n"/>
      <c r="H184" s="15" t="n"/>
      <c r="I184" s="18" t="str">
        <f>IF(COUNTA(A184:H184,M184)=0,"",IF(O184=1,IF(H184="","Open",IF(OR(H184="Win",H184="Loss"),"Settled","Check outcome")),IF(COUNT(D184:G184)&lt;4,"Incomplete","Check inputs")))</f>
        <v/>
      </c>
      <c r="J184" s="19" t="str">
        <f>IF(O184=1,D184*E184*F184-F184-G184,"")</f>
        <v/>
      </c>
      <c r="K184" s="19" t="str">
        <f>IF(AND(O184=1,OR(H184="Win",H184="Loss")),IF(H184="Win",E184*F184,0)-F184-G184,"")</f>
        <v/>
      </c>
      <c r="L184" s="20" t="str">
        <f>IF(N184=1,(D184-IF(H184="Win",1,0))^2,"")</f>
        <v/>
      </c>
      <c r="M184" s="15" t="n"/>
      <c r="N184" s="18">
        <f>IF(AND(COUNT(D184)=1,D184&gt;=0,D184&lt;=1,OR(H184="Win",H184="Loss")),1,0)</f>
        <v>0</v>
      </c>
      <c r="O184" s="18">
        <f>IF(AND(COUNT(D184:G184)=4,D184&gt;=0,D184&lt;=1,E184&gt;=1,F184&gt;0,G184&gt;=0),1,0)</f>
        <v>0</v>
      </c>
    </row>
    <row r="185" ht="23" customHeight="1">
      <c r="A185" s="14" t="n"/>
      <c r="B185" s="15" t="n"/>
      <c r="C185" s="15" t="n"/>
      <c r="D185" s="16" t="n"/>
      <c r="E185" s="17" t="n"/>
      <c r="F185" s="17" t="n"/>
      <c r="G185" s="17" t="n"/>
      <c r="H185" s="15" t="n"/>
      <c r="I185" s="18" t="str">
        <f>IF(COUNTA(A185:H185,M185)=0,"",IF(O185=1,IF(H185="","Open",IF(OR(H185="Win",H185="Loss"),"Settled","Check outcome")),IF(COUNT(D185:G185)&lt;4,"Incomplete","Check inputs")))</f>
        <v/>
      </c>
      <c r="J185" s="19" t="str">
        <f>IF(O185=1,D185*E185*F185-F185-G185,"")</f>
        <v/>
      </c>
      <c r="K185" s="19" t="str">
        <f>IF(AND(O185=1,OR(H185="Win",H185="Loss")),IF(H185="Win",E185*F185,0)-F185-G185,"")</f>
        <v/>
      </c>
      <c r="L185" s="20" t="str">
        <f>IF(N185=1,(D185-IF(H185="Win",1,0))^2,"")</f>
        <v/>
      </c>
      <c r="M185" s="15" t="n"/>
      <c r="N185" s="18">
        <f>IF(AND(COUNT(D185)=1,D185&gt;=0,D185&lt;=1,OR(H185="Win",H185="Loss")),1,0)</f>
        <v>0</v>
      </c>
      <c r="O185" s="18">
        <f>IF(AND(COUNT(D185:G185)=4,D185&gt;=0,D185&lt;=1,E185&gt;=1,F185&gt;0,G185&gt;=0),1,0)</f>
        <v>0</v>
      </c>
    </row>
    <row r="186" ht="23" customHeight="1">
      <c r="A186" s="14" t="n"/>
      <c r="B186" s="15" t="n"/>
      <c r="C186" s="15" t="n"/>
      <c r="D186" s="16" t="n"/>
      <c r="E186" s="17" t="n"/>
      <c r="F186" s="17" t="n"/>
      <c r="G186" s="17" t="n"/>
      <c r="H186" s="15" t="n"/>
      <c r="I186" s="18" t="str">
        <f>IF(COUNTA(A186:H186,M186)=0,"",IF(O186=1,IF(H186="","Open",IF(OR(H186="Win",H186="Loss"),"Settled","Check outcome")),IF(COUNT(D186:G186)&lt;4,"Incomplete","Check inputs")))</f>
        <v/>
      </c>
      <c r="J186" s="19" t="str">
        <f>IF(O186=1,D186*E186*F186-F186-G186,"")</f>
        <v/>
      </c>
      <c r="K186" s="19" t="str">
        <f>IF(AND(O186=1,OR(H186="Win",H186="Loss")),IF(H186="Win",E186*F186,0)-F186-G186,"")</f>
        <v/>
      </c>
      <c r="L186" s="20" t="str">
        <f>IF(N186=1,(D186-IF(H186="Win",1,0))^2,"")</f>
        <v/>
      </c>
      <c r="M186" s="15" t="n"/>
      <c r="N186" s="18">
        <f>IF(AND(COUNT(D186)=1,D186&gt;=0,D186&lt;=1,OR(H186="Win",H186="Loss")),1,0)</f>
        <v>0</v>
      </c>
      <c r="O186" s="18">
        <f>IF(AND(COUNT(D186:G186)=4,D186&gt;=0,D186&lt;=1,E186&gt;=1,F186&gt;0,G186&gt;=0),1,0)</f>
        <v>0</v>
      </c>
    </row>
    <row r="187" ht="23" customHeight="1">
      <c r="A187" s="14" t="n"/>
      <c r="B187" s="15" t="n"/>
      <c r="C187" s="15" t="n"/>
      <c r="D187" s="16" t="n"/>
      <c r="E187" s="17" t="n"/>
      <c r="F187" s="17" t="n"/>
      <c r="G187" s="17" t="n"/>
      <c r="H187" s="15" t="n"/>
      <c r="I187" s="18" t="str">
        <f>IF(COUNTA(A187:H187,M187)=0,"",IF(O187=1,IF(H187="","Open",IF(OR(H187="Win",H187="Loss"),"Settled","Check outcome")),IF(COUNT(D187:G187)&lt;4,"Incomplete","Check inputs")))</f>
        <v/>
      </c>
      <c r="J187" s="19" t="str">
        <f>IF(O187=1,D187*E187*F187-F187-G187,"")</f>
        <v/>
      </c>
      <c r="K187" s="19" t="str">
        <f>IF(AND(O187=1,OR(H187="Win",H187="Loss")),IF(H187="Win",E187*F187,0)-F187-G187,"")</f>
        <v/>
      </c>
      <c r="L187" s="20" t="str">
        <f>IF(N187=1,(D187-IF(H187="Win",1,0))^2,"")</f>
        <v/>
      </c>
      <c r="M187" s="15" t="n"/>
      <c r="N187" s="18">
        <f>IF(AND(COUNT(D187)=1,D187&gt;=0,D187&lt;=1,OR(H187="Win",H187="Loss")),1,0)</f>
        <v>0</v>
      </c>
      <c r="O187" s="18">
        <f>IF(AND(COUNT(D187:G187)=4,D187&gt;=0,D187&lt;=1,E187&gt;=1,F187&gt;0,G187&gt;=0),1,0)</f>
        <v>0</v>
      </c>
    </row>
    <row r="188" ht="23" customHeight="1">
      <c r="A188" s="14" t="n"/>
      <c r="B188" s="15" t="n"/>
      <c r="C188" s="15" t="n"/>
      <c r="D188" s="16" t="n"/>
      <c r="E188" s="17" t="n"/>
      <c r="F188" s="17" t="n"/>
      <c r="G188" s="17" t="n"/>
      <c r="H188" s="15" t="n"/>
      <c r="I188" s="18" t="str">
        <f>IF(COUNTA(A188:H188,M188)=0,"",IF(O188=1,IF(H188="","Open",IF(OR(H188="Win",H188="Loss"),"Settled","Check outcome")),IF(COUNT(D188:G188)&lt;4,"Incomplete","Check inputs")))</f>
        <v/>
      </c>
      <c r="J188" s="19" t="str">
        <f>IF(O188=1,D188*E188*F188-F188-G188,"")</f>
        <v/>
      </c>
      <c r="K188" s="19" t="str">
        <f>IF(AND(O188=1,OR(H188="Win",H188="Loss")),IF(H188="Win",E188*F188,0)-F188-G188,"")</f>
        <v/>
      </c>
      <c r="L188" s="20" t="str">
        <f>IF(N188=1,(D188-IF(H188="Win",1,0))^2,"")</f>
        <v/>
      </c>
      <c r="M188" s="15" t="n"/>
      <c r="N188" s="18">
        <f>IF(AND(COUNT(D188)=1,D188&gt;=0,D188&lt;=1,OR(H188="Win",H188="Loss")),1,0)</f>
        <v>0</v>
      </c>
      <c r="O188" s="18">
        <f>IF(AND(COUNT(D188:G188)=4,D188&gt;=0,D188&lt;=1,E188&gt;=1,F188&gt;0,G188&gt;=0),1,0)</f>
        <v>0</v>
      </c>
    </row>
    <row r="189" ht="23" customHeight="1">
      <c r="A189" s="14" t="n"/>
      <c r="B189" s="15" t="n"/>
      <c r="C189" s="15" t="n"/>
      <c r="D189" s="16" t="n"/>
      <c r="E189" s="17" t="n"/>
      <c r="F189" s="17" t="n"/>
      <c r="G189" s="17" t="n"/>
      <c r="H189" s="15" t="n"/>
      <c r="I189" s="18" t="str">
        <f>IF(COUNTA(A189:H189,M189)=0,"",IF(O189=1,IF(H189="","Open",IF(OR(H189="Win",H189="Loss"),"Settled","Check outcome")),IF(COUNT(D189:G189)&lt;4,"Incomplete","Check inputs")))</f>
        <v/>
      </c>
      <c r="J189" s="19" t="str">
        <f>IF(O189=1,D189*E189*F189-F189-G189,"")</f>
        <v/>
      </c>
      <c r="K189" s="19" t="str">
        <f>IF(AND(O189=1,OR(H189="Win",H189="Loss")),IF(H189="Win",E189*F189,0)-F189-G189,"")</f>
        <v/>
      </c>
      <c r="L189" s="20" t="str">
        <f>IF(N189=1,(D189-IF(H189="Win",1,0))^2,"")</f>
        <v/>
      </c>
      <c r="M189" s="15" t="n"/>
      <c r="N189" s="18">
        <f>IF(AND(COUNT(D189)=1,D189&gt;=0,D189&lt;=1,OR(H189="Win",H189="Loss")),1,0)</f>
        <v>0</v>
      </c>
      <c r="O189" s="18">
        <f>IF(AND(COUNT(D189:G189)=4,D189&gt;=0,D189&lt;=1,E189&gt;=1,F189&gt;0,G189&gt;=0),1,0)</f>
        <v>0</v>
      </c>
    </row>
    <row r="190" ht="23" customHeight="1">
      <c r="A190" s="14" t="n"/>
      <c r="B190" s="15" t="n"/>
      <c r="C190" s="15" t="n"/>
      <c r="D190" s="16" t="n"/>
      <c r="E190" s="17" t="n"/>
      <c r="F190" s="17" t="n"/>
      <c r="G190" s="17" t="n"/>
      <c r="H190" s="15" t="n"/>
      <c r="I190" s="18" t="str">
        <f>IF(COUNTA(A190:H190,M190)=0,"",IF(O190=1,IF(H190="","Open",IF(OR(H190="Win",H190="Loss"),"Settled","Check outcome")),IF(COUNT(D190:G190)&lt;4,"Incomplete","Check inputs")))</f>
        <v/>
      </c>
      <c r="J190" s="19" t="str">
        <f>IF(O190=1,D190*E190*F190-F190-G190,"")</f>
        <v/>
      </c>
      <c r="K190" s="19" t="str">
        <f>IF(AND(O190=1,OR(H190="Win",H190="Loss")),IF(H190="Win",E190*F190,0)-F190-G190,"")</f>
        <v/>
      </c>
      <c r="L190" s="20" t="str">
        <f>IF(N190=1,(D190-IF(H190="Win",1,0))^2,"")</f>
        <v/>
      </c>
      <c r="M190" s="15" t="n"/>
      <c r="N190" s="18">
        <f>IF(AND(COUNT(D190)=1,D190&gt;=0,D190&lt;=1,OR(H190="Win",H190="Loss")),1,0)</f>
        <v>0</v>
      </c>
      <c r="O190" s="18">
        <f>IF(AND(COUNT(D190:G190)=4,D190&gt;=0,D190&lt;=1,E190&gt;=1,F190&gt;0,G190&gt;=0),1,0)</f>
        <v>0</v>
      </c>
    </row>
    <row r="191" ht="23" customHeight="1">
      <c r="A191" s="14" t="n"/>
      <c r="B191" s="15" t="n"/>
      <c r="C191" s="15" t="n"/>
      <c r="D191" s="16" t="n"/>
      <c r="E191" s="17" t="n"/>
      <c r="F191" s="17" t="n"/>
      <c r="G191" s="17" t="n"/>
      <c r="H191" s="15" t="n"/>
      <c r="I191" s="18" t="str">
        <f>IF(COUNTA(A191:H191,M191)=0,"",IF(O191=1,IF(H191="","Open",IF(OR(H191="Win",H191="Loss"),"Settled","Check outcome")),IF(COUNT(D191:G191)&lt;4,"Incomplete","Check inputs")))</f>
        <v/>
      </c>
      <c r="J191" s="19" t="str">
        <f>IF(O191=1,D191*E191*F191-F191-G191,"")</f>
        <v/>
      </c>
      <c r="K191" s="19" t="str">
        <f>IF(AND(O191=1,OR(H191="Win",H191="Loss")),IF(H191="Win",E191*F191,0)-F191-G191,"")</f>
        <v/>
      </c>
      <c r="L191" s="20" t="str">
        <f>IF(N191=1,(D191-IF(H191="Win",1,0))^2,"")</f>
        <v/>
      </c>
      <c r="M191" s="15" t="n"/>
      <c r="N191" s="18">
        <f>IF(AND(COUNT(D191)=1,D191&gt;=0,D191&lt;=1,OR(H191="Win",H191="Loss")),1,0)</f>
        <v>0</v>
      </c>
      <c r="O191" s="18">
        <f>IF(AND(COUNT(D191:G191)=4,D191&gt;=0,D191&lt;=1,E191&gt;=1,F191&gt;0,G191&gt;=0),1,0)</f>
        <v>0</v>
      </c>
    </row>
    <row r="192" ht="23" customHeight="1">
      <c r="A192" s="14" t="n"/>
      <c r="B192" s="15" t="n"/>
      <c r="C192" s="15" t="n"/>
      <c r="D192" s="16" t="n"/>
      <c r="E192" s="17" t="n"/>
      <c r="F192" s="17" t="n"/>
      <c r="G192" s="17" t="n"/>
      <c r="H192" s="15" t="n"/>
      <c r="I192" s="18" t="str">
        <f>IF(COUNTA(A192:H192,M192)=0,"",IF(O192=1,IF(H192="","Open",IF(OR(H192="Win",H192="Loss"),"Settled","Check outcome")),IF(COUNT(D192:G192)&lt;4,"Incomplete","Check inputs")))</f>
        <v/>
      </c>
      <c r="J192" s="19" t="str">
        <f>IF(O192=1,D192*E192*F192-F192-G192,"")</f>
        <v/>
      </c>
      <c r="K192" s="19" t="str">
        <f>IF(AND(O192=1,OR(H192="Win",H192="Loss")),IF(H192="Win",E192*F192,0)-F192-G192,"")</f>
        <v/>
      </c>
      <c r="L192" s="20" t="str">
        <f>IF(N192=1,(D192-IF(H192="Win",1,0))^2,"")</f>
        <v/>
      </c>
      <c r="M192" s="15" t="n"/>
      <c r="N192" s="18">
        <f>IF(AND(COUNT(D192)=1,D192&gt;=0,D192&lt;=1,OR(H192="Win",H192="Loss")),1,0)</f>
        <v>0</v>
      </c>
      <c r="O192" s="18">
        <f>IF(AND(COUNT(D192:G192)=4,D192&gt;=0,D192&lt;=1,E192&gt;=1,F192&gt;0,G192&gt;=0),1,0)</f>
        <v>0</v>
      </c>
    </row>
    <row r="193" ht="23" customHeight="1">
      <c r="A193" s="14" t="n"/>
      <c r="B193" s="15" t="n"/>
      <c r="C193" s="15" t="n"/>
      <c r="D193" s="16" t="n"/>
      <c r="E193" s="17" t="n"/>
      <c r="F193" s="17" t="n"/>
      <c r="G193" s="17" t="n"/>
      <c r="H193" s="15" t="n"/>
      <c r="I193" s="18" t="str">
        <f>IF(COUNTA(A193:H193,M193)=0,"",IF(O193=1,IF(H193="","Open",IF(OR(H193="Win",H193="Loss"),"Settled","Check outcome")),IF(COUNT(D193:G193)&lt;4,"Incomplete","Check inputs")))</f>
        <v/>
      </c>
      <c r="J193" s="19" t="str">
        <f>IF(O193=1,D193*E193*F193-F193-G193,"")</f>
        <v/>
      </c>
      <c r="K193" s="19" t="str">
        <f>IF(AND(O193=1,OR(H193="Win",H193="Loss")),IF(H193="Win",E193*F193,0)-F193-G193,"")</f>
        <v/>
      </c>
      <c r="L193" s="20" t="str">
        <f>IF(N193=1,(D193-IF(H193="Win",1,0))^2,"")</f>
        <v/>
      </c>
      <c r="M193" s="15" t="n"/>
      <c r="N193" s="18">
        <f>IF(AND(COUNT(D193)=1,D193&gt;=0,D193&lt;=1,OR(H193="Win",H193="Loss")),1,0)</f>
        <v>0</v>
      </c>
      <c r="O193" s="18">
        <f>IF(AND(COUNT(D193:G193)=4,D193&gt;=0,D193&lt;=1,E193&gt;=1,F193&gt;0,G193&gt;=0),1,0)</f>
        <v>0</v>
      </c>
    </row>
    <row r="194" ht="23" customHeight="1">
      <c r="A194" s="14" t="n"/>
      <c r="B194" s="15" t="n"/>
      <c r="C194" s="15" t="n"/>
      <c r="D194" s="16" t="n"/>
      <c r="E194" s="17" t="n"/>
      <c r="F194" s="17" t="n"/>
      <c r="G194" s="17" t="n"/>
      <c r="H194" s="15" t="n"/>
      <c r="I194" s="18" t="str">
        <f>IF(COUNTA(A194:H194,M194)=0,"",IF(O194=1,IF(H194="","Open",IF(OR(H194="Win",H194="Loss"),"Settled","Check outcome")),IF(COUNT(D194:G194)&lt;4,"Incomplete","Check inputs")))</f>
        <v/>
      </c>
      <c r="J194" s="19" t="str">
        <f>IF(O194=1,D194*E194*F194-F194-G194,"")</f>
        <v/>
      </c>
      <c r="K194" s="19" t="str">
        <f>IF(AND(O194=1,OR(H194="Win",H194="Loss")),IF(H194="Win",E194*F194,0)-F194-G194,"")</f>
        <v/>
      </c>
      <c r="L194" s="20" t="str">
        <f>IF(N194=1,(D194-IF(H194="Win",1,0))^2,"")</f>
        <v/>
      </c>
      <c r="M194" s="15" t="n"/>
      <c r="N194" s="18">
        <f>IF(AND(COUNT(D194)=1,D194&gt;=0,D194&lt;=1,OR(H194="Win",H194="Loss")),1,0)</f>
        <v>0</v>
      </c>
      <c r="O194" s="18">
        <f>IF(AND(COUNT(D194:G194)=4,D194&gt;=0,D194&lt;=1,E194&gt;=1,F194&gt;0,G194&gt;=0),1,0)</f>
        <v>0</v>
      </c>
    </row>
    <row r="195" ht="23" customHeight="1">
      <c r="A195" s="14" t="n"/>
      <c r="B195" s="15" t="n"/>
      <c r="C195" s="15" t="n"/>
      <c r="D195" s="16" t="n"/>
      <c r="E195" s="17" t="n"/>
      <c r="F195" s="17" t="n"/>
      <c r="G195" s="17" t="n"/>
      <c r="H195" s="15" t="n"/>
      <c r="I195" s="18" t="str">
        <f>IF(COUNTA(A195:H195,M195)=0,"",IF(O195=1,IF(H195="","Open",IF(OR(H195="Win",H195="Loss"),"Settled","Check outcome")),IF(COUNT(D195:G195)&lt;4,"Incomplete","Check inputs")))</f>
        <v/>
      </c>
      <c r="J195" s="19" t="str">
        <f>IF(O195=1,D195*E195*F195-F195-G195,"")</f>
        <v/>
      </c>
      <c r="K195" s="19" t="str">
        <f>IF(AND(O195=1,OR(H195="Win",H195="Loss")),IF(H195="Win",E195*F195,0)-F195-G195,"")</f>
        <v/>
      </c>
      <c r="L195" s="20" t="str">
        <f>IF(N195=1,(D195-IF(H195="Win",1,0))^2,"")</f>
        <v/>
      </c>
      <c r="M195" s="15" t="n"/>
      <c r="N195" s="18">
        <f>IF(AND(COUNT(D195)=1,D195&gt;=0,D195&lt;=1,OR(H195="Win",H195="Loss")),1,0)</f>
        <v>0</v>
      </c>
      <c r="O195" s="18">
        <f>IF(AND(COUNT(D195:G195)=4,D195&gt;=0,D195&lt;=1,E195&gt;=1,F195&gt;0,G195&gt;=0),1,0)</f>
        <v>0</v>
      </c>
    </row>
    <row r="196" ht="23" customHeight="1">
      <c r="A196" s="14" t="n"/>
      <c r="B196" s="15" t="n"/>
      <c r="C196" s="15" t="n"/>
      <c r="D196" s="16" t="n"/>
      <c r="E196" s="17" t="n"/>
      <c r="F196" s="17" t="n"/>
      <c r="G196" s="17" t="n"/>
      <c r="H196" s="15" t="n"/>
      <c r="I196" s="18" t="str">
        <f>IF(COUNTA(A196:H196,M196)=0,"",IF(O196=1,IF(H196="","Open",IF(OR(H196="Win",H196="Loss"),"Settled","Check outcome")),IF(COUNT(D196:G196)&lt;4,"Incomplete","Check inputs")))</f>
        <v/>
      </c>
      <c r="J196" s="19" t="str">
        <f>IF(O196=1,D196*E196*F196-F196-G196,"")</f>
        <v/>
      </c>
      <c r="K196" s="19" t="str">
        <f>IF(AND(O196=1,OR(H196="Win",H196="Loss")),IF(H196="Win",E196*F196,0)-F196-G196,"")</f>
        <v/>
      </c>
      <c r="L196" s="20" t="str">
        <f>IF(N196=1,(D196-IF(H196="Win",1,0))^2,"")</f>
        <v/>
      </c>
      <c r="M196" s="15" t="n"/>
      <c r="N196" s="18">
        <f>IF(AND(COUNT(D196)=1,D196&gt;=0,D196&lt;=1,OR(H196="Win",H196="Loss")),1,0)</f>
        <v>0</v>
      </c>
      <c r="O196" s="18">
        <f>IF(AND(COUNT(D196:G196)=4,D196&gt;=0,D196&lt;=1,E196&gt;=1,F196&gt;0,G196&gt;=0),1,0)</f>
        <v>0</v>
      </c>
    </row>
    <row r="197" ht="23" customHeight="1">
      <c r="A197" s="14" t="n"/>
      <c r="B197" s="15" t="n"/>
      <c r="C197" s="15" t="n"/>
      <c r="D197" s="16" t="n"/>
      <c r="E197" s="17" t="n"/>
      <c r="F197" s="17" t="n"/>
      <c r="G197" s="17" t="n"/>
      <c r="H197" s="15" t="n"/>
      <c r="I197" s="18" t="str">
        <f>IF(COUNTA(A197:H197,M197)=0,"",IF(O197=1,IF(H197="","Open",IF(OR(H197="Win",H197="Loss"),"Settled","Check outcome")),IF(COUNT(D197:G197)&lt;4,"Incomplete","Check inputs")))</f>
        <v/>
      </c>
      <c r="J197" s="19" t="str">
        <f>IF(O197=1,D197*E197*F197-F197-G197,"")</f>
        <v/>
      </c>
      <c r="K197" s="19" t="str">
        <f>IF(AND(O197=1,OR(H197="Win",H197="Loss")),IF(H197="Win",E197*F197,0)-F197-G197,"")</f>
        <v/>
      </c>
      <c r="L197" s="20" t="str">
        <f>IF(N197=1,(D197-IF(H197="Win",1,0))^2,"")</f>
        <v/>
      </c>
      <c r="M197" s="15" t="n"/>
      <c r="N197" s="18">
        <f>IF(AND(COUNT(D197)=1,D197&gt;=0,D197&lt;=1,OR(H197="Win",H197="Loss")),1,0)</f>
        <v>0</v>
      </c>
      <c r="O197" s="18">
        <f>IF(AND(COUNT(D197:G197)=4,D197&gt;=0,D197&lt;=1,E197&gt;=1,F197&gt;0,G197&gt;=0),1,0)</f>
        <v>0</v>
      </c>
    </row>
    <row r="198" ht="23" customHeight="1">
      <c r="A198" s="14" t="n"/>
      <c r="B198" s="15" t="n"/>
      <c r="C198" s="15" t="n"/>
      <c r="D198" s="16" t="n"/>
      <c r="E198" s="17" t="n"/>
      <c r="F198" s="17" t="n"/>
      <c r="G198" s="17" t="n"/>
      <c r="H198" s="15" t="n"/>
      <c r="I198" s="18" t="str">
        <f>IF(COUNTA(A198:H198,M198)=0,"",IF(O198=1,IF(H198="","Open",IF(OR(H198="Win",H198="Loss"),"Settled","Check outcome")),IF(COUNT(D198:G198)&lt;4,"Incomplete","Check inputs")))</f>
        <v/>
      </c>
      <c r="J198" s="19" t="str">
        <f>IF(O198=1,D198*E198*F198-F198-G198,"")</f>
        <v/>
      </c>
      <c r="K198" s="19" t="str">
        <f>IF(AND(O198=1,OR(H198="Win",H198="Loss")),IF(H198="Win",E198*F198,0)-F198-G198,"")</f>
        <v/>
      </c>
      <c r="L198" s="20" t="str">
        <f>IF(N198=1,(D198-IF(H198="Win",1,0))^2,"")</f>
        <v/>
      </c>
      <c r="M198" s="15" t="n"/>
      <c r="N198" s="18">
        <f>IF(AND(COUNT(D198)=1,D198&gt;=0,D198&lt;=1,OR(H198="Win",H198="Loss")),1,0)</f>
        <v>0</v>
      </c>
      <c r="O198" s="18">
        <f>IF(AND(COUNT(D198:G198)=4,D198&gt;=0,D198&lt;=1,E198&gt;=1,F198&gt;0,G198&gt;=0),1,0)</f>
        <v>0</v>
      </c>
    </row>
    <row r="199" ht="23" customHeight="1">
      <c r="A199" s="14" t="n"/>
      <c r="B199" s="15" t="n"/>
      <c r="C199" s="15" t="n"/>
      <c r="D199" s="16" t="n"/>
      <c r="E199" s="17" t="n"/>
      <c r="F199" s="17" t="n"/>
      <c r="G199" s="17" t="n"/>
      <c r="H199" s="15" t="n"/>
      <c r="I199" s="18" t="str">
        <f>IF(COUNTA(A199:H199,M199)=0,"",IF(O199=1,IF(H199="","Open",IF(OR(H199="Win",H199="Loss"),"Settled","Check outcome")),IF(COUNT(D199:G199)&lt;4,"Incomplete","Check inputs")))</f>
        <v/>
      </c>
      <c r="J199" s="19" t="str">
        <f>IF(O199=1,D199*E199*F199-F199-G199,"")</f>
        <v/>
      </c>
      <c r="K199" s="19" t="str">
        <f>IF(AND(O199=1,OR(H199="Win",H199="Loss")),IF(H199="Win",E199*F199,0)-F199-G199,"")</f>
        <v/>
      </c>
      <c r="L199" s="20" t="str">
        <f>IF(N199=1,(D199-IF(H199="Win",1,0))^2,"")</f>
        <v/>
      </c>
      <c r="M199" s="15" t="n"/>
      <c r="N199" s="18">
        <f>IF(AND(COUNT(D199)=1,D199&gt;=0,D199&lt;=1,OR(H199="Win",H199="Loss")),1,0)</f>
        <v>0</v>
      </c>
      <c r="O199" s="18">
        <f>IF(AND(COUNT(D199:G199)=4,D199&gt;=0,D199&lt;=1,E199&gt;=1,F199&gt;0,G199&gt;=0),1,0)</f>
        <v>0</v>
      </c>
    </row>
    <row r="200" ht="23" customHeight="1">
      <c r="A200" s="14" t="n"/>
      <c r="B200" s="15" t="n"/>
      <c r="C200" s="15" t="n"/>
      <c r="D200" s="16" t="n"/>
      <c r="E200" s="17" t="n"/>
      <c r="F200" s="17" t="n"/>
      <c r="G200" s="17" t="n"/>
      <c r="H200" s="15" t="n"/>
      <c r="I200" s="18" t="str">
        <f>IF(COUNTA(A200:H200,M200)=0,"",IF(O200=1,IF(H200="","Open",IF(OR(H200="Win",H200="Loss"),"Settled","Check outcome")),IF(COUNT(D200:G200)&lt;4,"Incomplete","Check inputs")))</f>
        <v/>
      </c>
      <c r="J200" s="19" t="str">
        <f>IF(O200=1,D200*E200*F200-F200-G200,"")</f>
        <v/>
      </c>
      <c r="K200" s="19" t="str">
        <f>IF(AND(O200=1,OR(H200="Win",H200="Loss")),IF(H200="Win",E200*F200,0)-F200-G200,"")</f>
        <v/>
      </c>
      <c r="L200" s="20" t="str">
        <f>IF(N200=1,(D200-IF(H200="Win",1,0))^2,"")</f>
        <v/>
      </c>
      <c r="M200" s="15" t="n"/>
      <c r="N200" s="18">
        <f>IF(AND(COUNT(D200)=1,D200&gt;=0,D200&lt;=1,OR(H200="Win",H200="Loss")),1,0)</f>
        <v>0</v>
      </c>
      <c r="O200" s="18">
        <f>IF(AND(COUNT(D200:G200)=4,D200&gt;=0,D200&lt;=1,E200&gt;=1,F200&gt;0,G200&gt;=0),1,0)</f>
        <v>0</v>
      </c>
    </row>
    <row r="201" ht="23" customHeight="1">
      <c r="A201" s="14" t="n"/>
      <c r="B201" s="15" t="n"/>
      <c r="C201" s="15" t="n"/>
      <c r="D201" s="16" t="n"/>
      <c r="E201" s="17" t="n"/>
      <c r="F201" s="17" t="n"/>
      <c r="G201" s="17" t="n"/>
      <c r="H201" s="15" t="n"/>
      <c r="I201" s="18" t="str">
        <f>IF(COUNTA(A201:H201,M201)=0,"",IF(O201=1,IF(H201="","Open",IF(OR(H201="Win",H201="Loss"),"Settled","Check outcome")),IF(COUNT(D201:G201)&lt;4,"Incomplete","Check inputs")))</f>
        <v/>
      </c>
      <c r="J201" s="19" t="str">
        <f>IF(O201=1,D201*E201*F201-F201-G201,"")</f>
        <v/>
      </c>
      <c r="K201" s="19" t="str">
        <f>IF(AND(O201=1,OR(H201="Win",H201="Loss")),IF(H201="Win",E201*F201,0)-F201-G201,"")</f>
        <v/>
      </c>
      <c r="L201" s="20" t="str">
        <f>IF(N201=1,(D201-IF(H201="Win",1,0))^2,"")</f>
        <v/>
      </c>
      <c r="M201" s="15" t="n"/>
      <c r="N201" s="18">
        <f>IF(AND(COUNT(D201)=1,D201&gt;=0,D201&lt;=1,OR(H201="Win",H201="Loss")),1,0)</f>
        <v>0</v>
      </c>
      <c r="O201" s="18">
        <f>IF(AND(COUNT(D201:G201)=4,D201&gt;=0,D201&lt;=1,E201&gt;=1,F201&gt;0,G201&gt;=0),1,0)</f>
        <v>0</v>
      </c>
    </row>
    <row r="202" ht="23" customHeight="1">
      <c r="A202" s="14" t="n"/>
      <c r="B202" s="15" t="n"/>
      <c r="C202" s="15" t="n"/>
      <c r="D202" s="16" t="n"/>
      <c r="E202" s="17" t="n"/>
      <c r="F202" s="17" t="n"/>
      <c r="G202" s="17" t="n"/>
      <c r="H202" s="15" t="n"/>
      <c r="I202" s="18" t="str">
        <f>IF(COUNTA(A202:H202,M202)=0,"",IF(O202=1,IF(H202="","Open",IF(OR(H202="Win",H202="Loss"),"Settled","Check outcome")),IF(COUNT(D202:G202)&lt;4,"Incomplete","Check inputs")))</f>
        <v/>
      </c>
      <c r="J202" s="19" t="str">
        <f>IF(O202=1,D202*E202*F202-F202-G202,"")</f>
        <v/>
      </c>
      <c r="K202" s="19" t="str">
        <f>IF(AND(O202=1,OR(H202="Win",H202="Loss")),IF(H202="Win",E202*F202,0)-F202-G202,"")</f>
        <v/>
      </c>
      <c r="L202" s="20" t="str">
        <f>IF(N202=1,(D202-IF(H202="Win",1,0))^2,"")</f>
        <v/>
      </c>
      <c r="M202" s="15" t="n"/>
      <c r="N202" s="18">
        <f>IF(AND(COUNT(D202)=1,D202&gt;=0,D202&lt;=1,OR(H202="Win",H202="Loss")),1,0)</f>
        <v>0</v>
      </c>
      <c r="O202" s="18">
        <f>IF(AND(COUNT(D202:G202)=4,D202&gt;=0,D202&lt;=1,E202&gt;=1,F202&gt;0,G202&gt;=0),1,0)</f>
        <v>0</v>
      </c>
    </row>
    <row r="203" ht="23" customHeight="1">
      <c r="A203" s="14" t="n"/>
      <c r="B203" s="15" t="n"/>
      <c r="C203" s="15" t="n"/>
      <c r="D203" s="16" t="n"/>
      <c r="E203" s="17" t="n"/>
      <c r="F203" s="17" t="n"/>
      <c r="G203" s="17" t="n"/>
      <c r="H203" s="15" t="n"/>
      <c r="I203" s="18" t="str">
        <f>IF(COUNTA(A203:H203,M203)=0,"",IF(O203=1,IF(H203="","Open",IF(OR(H203="Win",H203="Loss"),"Settled","Check outcome")),IF(COUNT(D203:G203)&lt;4,"Incomplete","Check inputs")))</f>
        <v/>
      </c>
      <c r="J203" s="19" t="str">
        <f>IF(O203=1,D203*E203*F203-F203-G203,"")</f>
        <v/>
      </c>
      <c r="K203" s="19" t="str">
        <f>IF(AND(O203=1,OR(H203="Win",H203="Loss")),IF(H203="Win",E203*F203,0)-F203-G203,"")</f>
        <v/>
      </c>
      <c r="L203" s="20" t="str">
        <f>IF(N203=1,(D203-IF(H203="Win",1,0))^2,"")</f>
        <v/>
      </c>
      <c r="M203" s="15" t="n"/>
      <c r="N203" s="18">
        <f>IF(AND(COUNT(D203)=1,D203&gt;=0,D203&lt;=1,OR(H203="Win",H203="Loss")),1,0)</f>
        <v>0</v>
      </c>
      <c r="O203" s="18">
        <f>IF(AND(COUNT(D203:G203)=4,D203&gt;=0,D203&lt;=1,E203&gt;=1,F203&gt;0,G203&gt;=0),1,0)</f>
        <v>0</v>
      </c>
    </row>
    <row r="204" ht="23" customHeight="1">
      <c r="A204" s="14" t="n"/>
      <c r="B204" s="15" t="n"/>
      <c r="C204" s="15" t="n"/>
      <c r="D204" s="16" t="n"/>
      <c r="E204" s="17" t="n"/>
      <c r="F204" s="17" t="n"/>
      <c r="G204" s="17" t="n"/>
      <c r="H204" s="15" t="n"/>
      <c r="I204" s="18" t="str">
        <f>IF(COUNTA(A204:H204,M204)=0,"",IF(O204=1,IF(H204="","Open",IF(OR(H204="Win",H204="Loss"),"Settled","Check outcome")),IF(COUNT(D204:G204)&lt;4,"Incomplete","Check inputs")))</f>
        <v/>
      </c>
      <c r="J204" s="19" t="str">
        <f>IF(O204=1,D204*E204*F204-F204-G204,"")</f>
        <v/>
      </c>
      <c r="K204" s="19" t="str">
        <f>IF(AND(O204=1,OR(H204="Win",H204="Loss")),IF(H204="Win",E204*F204,0)-F204-G204,"")</f>
        <v/>
      </c>
      <c r="L204" s="20" t="str">
        <f>IF(N204=1,(D204-IF(H204="Win",1,0))^2,"")</f>
        <v/>
      </c>
      <c r="M204" s="15" t="n"/>
      <c r="N204" s="18">
        <f>IF(AND(COUNT(D204)=1,D204&gt;=0,D204&lt;=1,OR(H204="Win",H204="Loss")),1,0)</f>
        <v>0</v>
      </c>
      <c r="O204" s="18">
        <f>IF(AND(COUNT(D204:G204)=4,D204&gt;=0,D204&lt;=1,E204&gt;=1,F204&gt;0,G204&gt;=0),1,0)</f>
        <v>0</v>
      </c>
    </row>
    <row r="205" ht="23" customHeight="1">
      <c r="A205" s="14" t="n"/>
      <c r="B205" s="15" t="n"/>
      <c r="C205" s="15" t="n"/>
      <c r="D205" s="16" t="n"/>
      <c r="E205" s="17" t="n"/>
      <c r="F205" s="17" t="n"/>
      <c r="G205" s="17" t="n"/>
      <c r="H205" s="15" t="n"/>
      <c r="I205" s="18" t="str">
        <f>IF(COUNTA(A205:H205,M205)=0,"",IF(O205=1,IF(H205="","Open",IF(OR(H205="Win",H205="Loss"),"Settled","Check outcome")),IF(COUNT(D205:G205)&lt;4,"Incomplete","Check inputs")))</f>
        <v/>
      </c>
      <c r="J205" s="19" t="str">
        <f>IF(O205=1,D205*E205*F205-F205-G205,"")</f>
        <v/>
      </c>
      <c r="K205" s="19" t="str">
        <f>IF(AND(O205=1,OR(H205="Win",H205="Loss")),IF(H205="Win",E205*F205,0)-F205-G205,"")</f>
        <v/>
      </c>
      <c r="L205" s="20" t="str">
        <f>IF(N205=1,(D205-IF(H205="Win",1,0))^2,"")</f>
        <v/>
      </c>
      <c r="M205" s="15" t="n"/>
      <c r="N205" s="18">
        <f>IF(AND(COUNT(D205)=1,D205&gt;=0,D205&lt;=1,OR(H205="Win",H205="Loss")),1,0)</f>
        <v>0</v>
      </c>
      <c r="O205" s="18">
        <f>IF(AND(COUNT(D205:G205)=4,D205&gt;=0,D205&lt;=1,E205&gt;=1,F205&gt;0,G205&gt;=0),1,0)</f>
        <v>0</v>
      </c>
    </row>
    <row r="206" ht="23" customHeight="1">
      <c r="A206" s="14" t="n"/>
      <c r="B206" s="15" t="n"/>
      <c r="C206" s="15" t="n"/>
      <c r="D206" s="16" t="n"/>
      <c r="E206" s="17" t="n"/>
      <c r="F206" s="17" t="n"/>
      <c r="G206" s="17" t="n"/>
      <c r="H206" s="15" t="n"/>
      <c r="I206" s="18" t="str">
        <f>IF(COUNTA(A206:H206,M206)=0,"",IF(O206=1,IF(H206="","Open",IF(OR(H206="Win",H206="Loss"),"Settled","Check outcome")),IF(COUNT(D206:G206)&lt;4,"Incomplete","Check inputs")))</f>
        <v/>
      </c>
      <c r="J206" s="19" t="str">
        <f>IF(O206=1,D206*E206*F206-F206-G206,"")</f>
        <v/>
      </c>
      <c r="K206" s="19" t="str">
        <f>IF(AND(O206=1,OR(H206="Win",H206="Loss")),IF(H206="Win",E206*F206,0)-F206-G206,"")</f>
        <v/>
      </c>
      <c r="L206" s="20" t="str">
        <f>IF(N206=1,(D206-IF(H206="Win",1,0))^2,"")</f>
        <v/>
      </c>
      <c r="M206" s="15" t="n"/>
      <c r="N206" s="18">
        <f>IF(AND(COUNT(D206)=1,D206&gt;=0,D206&lt;=1,OR(H206="Win",H206="Loss")),1,0)</f>
        <v>0</v>
      </c>
      <c r="O206" s="18">
        <f>IF(AND(COUNT(D206:G206)=4,D206&gt;=0,D206&lt;=1,E206&gt;=1,F206&gt;0,G206&gt;=0),1,0)</f>
        <v>0</v>
      </c>
    </row>
    <row r="207" ht="23" customHeight="1">
      <c r="A207" s="14" t="n"/>
      <c r="B207" s="15" t="n"/>
      <c r="C207" s="15" t="n"/>
      <c r="D207" s="16" t="n"/>
      <c r="E207" s="17" t="n"/>
      <c r="F207" s="17" t="n"/>
      <c r="G207" s="17" t="n"/>
      <c r="H207" s="15" t="n"/>
      <c r="I207" s="18" t="str">
        <f>IF(COUNTA(A207:H207,M207)=0,"",IF(O207=1,IF(H207="","Open",IF(OR(H207="Win",H207="Loss"),"Settled","Check outcome")),IF(COUNT(D207:G207)&lt;4,"Incomplete","Check inputs")))</f>
        <v/>
      </c>
      <c r="J207" s="19" t="str">
        <f>IF(O207=1,D207*E207*F207-F207-G207,"")</f>
        <v/>
      </c>
      <c r="K207" s="19" t="str">
        <f>IF(AND(O207=1,OR(H207="Win",H207="Loss")),IF(H207="Win",E207*F207,0)-F207-G207,"")</f>
        <v/>
      </c>
      <c r="L207" s="20" t="str">
        <f>IF(N207=1,(D207-IF(H207="Win",1,0))^2,"")</f>
        <v/>
      </c>
      <c r="M207" s="15" t="n"/>
      <c r="N207" s="18">
        <f>IF(AND(COUNT(D207)=1,D207&gt;=0,D207&lt;=1,OR(H207="Win",H207="Loss")),1,0)</f>
        <v>0</v>
      </c>
      <c r="O207" s="18">
        <f>IF(AND(COUNT(D207:G207)=4,D207&gt;=0,D207&lt;=1,E207&gt;=1,F207&gt;0,G207&gt;=0),1,0)</f>
        <v>0</v>
      </c>
    </row>
    <row r="208" ht="23" customHeight="1">
      <c r="A208" s="14" t="n"/>
      <c r="B208" s="15" t="n"/>
      <c r="C208" s="15" t="n"/>
      <c r="D208" s="16" t="n"/>
      <c r="E208" s="17" t="n"/>
      <c r="F208" s="17" t="n"/>
      <c r="G208" s="17" t="n"/>
      <c r="H208" s="15" t="n"/>
      <c r="I208" s="18" t="str">
        <f>IF(COUNTA(A208:H208,M208)=0,"",IF(O208=1,IF(H208="","Open",IF(OR(H208="Win",H208="Loss"),"Settled","Check outcome")),IF(COUNT(D208:G208)&lt;4,"Incomplete","Check inputs")))</f>
        <v/>
      </c>
      <c r="J208" s="19" t="str">
        <f>IF(O208=1,D208*E208*F208-F208-G208,"")</f>
        <v/>
      </c>
      <c r="K208" s="19" t="str">
        <f>IF(AND(O208=1,OR(H208="Win",H208="Loss")),IF(H208="Win",E208*F208,0)-F208-G208,"")</f>
        <v/>
      </c>
      <c r="L208" s="20" t="str">
        <f>IF(N208=1,(D208-IF(H208="Win",1,0))^2,"")</f>
        <v/>
      </c>
      <c r="M208" s="15" t="n"/>
      <c r="N208" s="18">
        <f>IF(AND(COUNT(D208)=1,D208&gt;=0,D208&lt;=1,OR(H208="Win",H208="Loss")),1,0)</f>
        <v>0</v>
      </c>
      <c r="O208" s="18">
        <f>IF(AND(COUNT(D208:G208)=4,D208&gt;=0,D208&lt;=1,E208&gt;=1,F208&gt;0,G208&gt;=0),1,0)</f>
        <v>0</v>
      </c>
    </row>
    <row r="209" ht="23" customHeight="1">
      <c r="A209" s="14" t="n"/>
      <c r="B209" s="15" t="n"/>
      <c r="C209" s="15" t="n"/>
      <c r="D209" s="16" t="n"/>
      <c r="E209" s="17" t="n"/>
      <c r="F209" s="17" t="n"/>
      <c r="G209" s="17" t="n"/>
      <c r="H209" s="15" t="n"/>
      <c r="I209" s="18" t="str">
        <f>IF(COUNTA(A209:H209,M209)=0,"",IF(O209=1,IF(H209="","Open",IF(OR(H209="Win",H209="Loss"),"Settled","Check outcome")),IF(COUNT(D209:G209)&lt;4,"Incomplete","Check inputs")))</f>
        <v/>
      </c>
      <c r="J209" s="19" t="str">
        <f>IF(O209=1,D209*E209*F209-F209-G209,"")</f>
        <v/>
      </c>
      <c r="K209" s="19" t="str">
        <f>IF(AND(O209=1,OR(H209="Win",H209="Loss")),IF(H209="Win",E209*F209,0)-F209-G209,"")</f>
        <v/>
      </c>
      <c r="L209" s="20" t="str">
        <f>IF(N209=1,(D209-IF(H209="Win",1,0))^2,"")</f>
        <v/>
      </c>
      <c r="M209" s="15" t="n"/>
      <c r="N209" s="18">
        <f>IF(AND(COUNT(D209)=1,D209&gt;=0,D209&lt;=1,OR(H209="Win",H209="Loss")),1,0)</f>
        <v>0</v>
      </c>
      <c r="O209" s="18">
        <f>IF(AND(COUNT(D209:G209)=4,D209&gt;=0,D209&lt;=1,E209&gt;=1,F209&gt;0,G209&gt;=0),1,0)</f>
        <v>0</v>
      </c>
    </row>
    <row r="210" ht="23" customHeight="1">
      <c r="A210" s="14" t="n"/>
      <c r="B210" s="15" t="n"/>
      <c r="C210" s="15" t="n"/>
      <c r="D210" s="16" t="n"/>
      <c r="E210" s="17" t="n"/>
      <c r="F210" s="17" t="n"/>
      <c r="G210" s="17" t="n"/>
      <c r="H210" s="15" t="n"/>
      <c r="I210" s="18" t="str">
        <f>IF(COUNTA(A210:H210,M210)=0,"",IF(O210=1,IF(H210="","Open",IF(OR(H210="Win",H210="Loss"),"Settled","Check outcome")),IF(COUNT(D210:G210)&lt;4,"Incomplete","Check inputs")))</f>
        <v/>
      </c>
      <c r="J210" s="19" t="str">
        <f>IF(O210=1,D210*E210*F210-F210-G210,"")</f>
        <v/>
      </c>
      <c r="K210" s="19" t="str">
        <f>IF(AND(O210=1,OR(H210="Win",H210="Loss")),IF(H210="Win",E210*F210,0)-F210-G210,"")</f>
        <v/>
      </c>
      <c r="L210" s="20" t="str">
        <f>IF(N210=1,(D210-IF(H210="Win",1,0))^2,"")</f>
        <v/>
      </c>
      <c r="M210" s="15" t="n"/>
      <c r="N210" s="18">
        <f>IF(AND(COUNT(D210)=1,D210&gt;=0,D210&lt;=1,OR(H210="Win",H210="Loss")),1,0)</f>
        <v>0</v>
      </c>
      <c r="O210" s="18">
        <f>IF(AND(COUNT(D210:G210)=4,D210&gt;=0,D210&lt;=1,E210&gt;=1,F210&gt;0,G210&gt;=0),1,0)</f>
        <v>0</v>
      </c>
    </row>
    <row r="211" ht="23" customHeight="1">
      <c r="A211" s="14" t="n"/>
      <c r="B211" s="15" t="n"/>
      <c r="C211" s="15" t="n"/>
      <c r="D211" s="16" t="n"/>
      <c r="E211" s="17" t="n"/>
      <c r="F211" s="17" t="n"/>
      <c r="G211" s="17" t="n"/>
      <c r="H211" s="15" t="n"/>
      <c r="I211" s="18" t="str">
        <f>IF(COUNTA(A211:H211,M211)=0,"",IF(O211=1,IF(H211="","Open",IF(OR(H211="Win",H211="Loss"),"Settled","Check outcome")),IF(COUNT(D211:G211)&lt;4,"Incomplete","Check inputs")))</f>
        <v/>
      </c>
      <c r="J211" s="19" t="str">
        <f>IF(O211=1,D211*E211*F211-F211-G211,"")</f>
        <v/>
      </c>
      <c r="K211" s="19" t="str">
        <f>IF(AND(O211=1,OR(H211="Win",H211="Loss")),IF(H211="Win",E211*F211,0)-F211-G211,"")</f>
        <v/>
      </c>
      <c r="L211" s="20" t="str">
        <f>IF(N211=1,(D211-IF(H211="Win",1,0))^2,"")</f>
        <v/>
      </c>
      <c r="M211" s="15" t="n"/>
      <c r="N211" s="18">
        <f>IF(AND(COUNT(D211)=1,D211&gt;=0,D211&lt;=1,OR(H211="Win",H211="Loss")),1,0)</f>
        <v>0</v>
      </c>
      <c r="O211" s="18">
        <f>IF(AND(COUNT(D211:G211)=4,D211&gt;=0,D211&lt;=1,E211&gt;=1,F211&gt;0,G211&gt;=0),1,0)</f>
        <v>0</v>
      </c>
    </row>
    <row r="212" ht="23" customHeight="1">
      <c r="A212" s="14" t="n"/>
      <c r="B212" s="15" t="n"/>
      <c r="C212" s="15" t="n"/>
      <c r="D212" s="16" t="n"/>
      <c r="E212" s="17" t="n"/>
      <c r="F212" s="17" t="n"/>
      <c r="G212" s="17" t="n"/>
      <c r="H212" s="15" t="n"/>
      <c r="I212" s="18" t="str">
        <f>IF(COUNTA(A212:H212,M212)=0,"",IF(O212=1,IF(H212="","Open",IF(OR(H212="Win",H212="Loss"),"Settled","Check outcome")),IF(COUNT(D212:G212)&lt;4,"Incomplete","Check inputs")))</f>
        <v/>
      </c>
      <c r="J212" s="19" t="str">
        <f>IF(O212=1,D212*E212*F212-F212-G212,"")</f>
        <v/>
      </c>
      <c r="K212" s="19" t="str">
        <f>IF(AND(O212=1,OR(H212="Win",H212="Loss")),IF(H212="Win",E212*F212,0)-F212-G212,"")</f>
        <v/>
      </c>
      <c r="L212" s="20" t="str">
        <f>IF(N212=1,(D212-IF(H212="Win",1,0))^2,"")</f>
        <v/>
      </c>
      <c r="M212" s="15" t="n"/>
      <c r="N212" s="18">
        <f>IF(AND(COUNT(D212)=1,D212&gt;=0,D212&lt;=1,OR(H212="Win",H212="Loss")),1,0)</f>
        <v>0</v>
      </c>
      <c r="O212" s="18">
        <f>IF(AND(COUNT(D212:G212)=4,D212&gt;=0,D212&lt;=1,E212&gt;=1,F212&gt;0,G212&gt;=0),1,0)</f>
        <v>0</v>
      </c>
    </row>
    <row r="213" ht="23" customHeight="1">
      <c r="A213" s="14" t="n"/>
      <c r="B213" s="15" t="n"/>
      <c r="C213" s="15" t="n"/>
      <c r="D213" s="16" t="n"/>
      <c r="E213" s="17" t="n"/>
      <c r="F213" s="17" t="n"/>
      <c r="G213" s="17" t="n"/>
      <c r="H213" s="15" t="n"/>
      <c r="I213" s="18" t="str">
        <f>IF(COUNTA(A213:H213,M213)=0,"",IF(O213=1,IF(H213="","Open",IF(OR(H213="Win",H213="Loss"),"Settled","Check outcome")),IF(COUNT(D213:G213)&lt;4,"Incomplete","Check inputs")))</f>
        <v/>
      </c>
      <c r="J213" s="19" t="str">
        <f>IF(O213=1,D213*E213*F213-F213-G213,"")</f>
        <v/>
      </c>
      <c r="K213" s="19" t="str">
        <f>IF(AND(O213=1,OR(H213="Win",H213="Loss")),IF(H213="Win",E213*F213,0)-F213-G213,"")</f>
        <v/>
      </c>
      <c r="L213" s="20" t="str">
        <f>IF(N213=1,(D213-IF(H213="Win",1,0))^2,"")</f>
        <v/>
      </c>
      <c r="M213" s="15" t="n"/>
      <c r="N213" s="18">
        <f>IF(AND(COUNT(D213)=1,D213&gt;=0,D213&lt;=1,OR(H213="Win",H213="Loss")),1,0)</f>
        <v>0</v>
      </c>
      <c r="O213" s="18">
        <f>IF(AND(COUNT(D213:G213)=4,D213&gt;=0,D213&lt;=1,E213&gt;=1,F213&gt;0,G213&gt;=0),1,0)</f>
        <v>0</v>
      </c>
    </row>
    <row r="214" ht="23" customHeight="1">
      <c r="A214" s="14" t="n"/>
      <c r="B214" s="15" t="n"/>
      <c r="C214" s="15" t="n"/>
      <c r="D214" s="16" t="n"/>
      <c r="E214" s="17" t="n"/>
      <c r="F214" s="17" t="n"/>
      <c r="G214" s="17" t="n"/>
      <c r="H214" s="15" t="n"/>
      <c r="I214" s="18" t="str">
        <f>IF(COUNTA(A214:H214,M214)=0,"",IF(O214=1,IF(H214="","Open",IF(OR(H214="Win",H214="Loss"),"Settled","Check outcome")),IF(COUNT(D214:G214)&lt;4,"Incomplete","Check inputs")))</f>
        <v/>
      </c>
      <c r="J214" s="19" t="str">
        <f>IF(O214=1,D214*E214*F214-F214-G214,"")</f>
        <v/>
      </c>
      <c r="K214" s="19" t="str">
        <f>IF(AND(O214=1,OR(H214="Win",H214="Loss")),IF(H214="Win",E214*F214,0)-F214-G214,"")</f>
        <v/>
      </c>
      <c r="L214" s="20" t="str">
        <f>IF(N214=1,(D214-IF(H214="Win",1,0))^2,"")</f>
        <v/>
      </c>
      <c r="M214" s="15" t="n"/>
      <c r="N214" s="18">
        <f>IF(AND(COUNT(D214)=1,D214&gt;=0,D214&lt;=1,OR(H214="Win",H214="Loss")),1,0)</f>
        <v>0</v>
      </c>
      <c r="O214" s="18">
        <f>IF(AND(COUNT(D214:G214)=4,D214&gt;=0,D214&lt;=1,E214&gt;=1,F214&gt;0,G214&gt;=0),1,0)</f>
        <v>0</v>
      </c>
    </row>
    <row r="215" ht="23" customHeight="1">
      <c r="A215" s="14" t="n"/>
      <c r="B215" s="15" t="n"/>
      <c r="C215" s="15" t="n"/>
      <c r="D215" s="16" t="n"/>
      <c r="E215" s="17" t="n"/>
      <c r="F215" s="17" t="n"/>
      <c r="G215" s="17" t="n"/>
      <c r="H215" s="15" t="n"/>
      <c r="I215" s="18" t="str">
        <f>IF(COUNTA(A215:H215,M215)=0,"",IF(O215=1,IF(H215="","Open",IF(OR(H215="Win",H215="Loss"),"Settled","Check outcome")),IF(COUNT(D215:G215)&lt;4,"Incomplete","Check inputs")))</f>
        <v/>
      </c>
      <c r="J215" s="19" t="str">
        <f>IF(O215=1,D215*E215*F215-F215-G215,"")</f>
        <v/>
      </c>
      <c r="K215" s="19" t="str">
        <f>IF(AND(O215=1,OR(H215="Win",H215="Loss")),IF(H215="Win",E215*F215,0)-F215-G215,"")</f>
        <v/>
      </c>
      <c r="L215" s="20" t="str">
        <f>IF(N215=1,(D215-IF(H215="Win",1,0))^2,"")</f>
        <v/>
      </c>
      <c r="M215" s="15" t="n"/>
      <c r="N215" s="18">
        <f>IF(AND(COUNT(D215)=1,D215&gt;=0,D215&lt;=1,OR(H215="Win",H215="Loss")),1,0)</f>
        <v>0</v>
      </c>
      <c r="O215" s="18">
        <f>IF(AND(COUNT(D215:G215)=4,D215&gt;=0,D215&lt;=1,E215&gt;=1,F215&gt;0,G215&gt;=0),1,0)</f>
        <v>0</v>
      </c>
    </row>
    <row r="216" ht="23" customHeight="1">
      <c r="A216" s="14" t="n"/>
      <c r="B216" s="15" t="n"/>
      <c r="C216" s="15" t="n"/>
      <c r="D216" s="16" t="n"/>
      <c r="E216" s="17" t="n"/>
      <c r="F216" s="17" t="n"/>
      <c r="G216" s="17" t="n"/>
      <c r="H216" s="15" t="n"/>
      <c r="I216" s="18" t="str">
        <f>IF(COUNTA(A216:H216,M216)=0,"",IF(O216=1,IF(H216="","Open",IF(OR(H216="Win",H216="Loss"),"Settled","Check outcome")),IF(COUNT(D216:G216)&lt;4,"Incomplete","Check inputs")))</f>
        <v/>
      </c>
      <c r="J216" s="19" t="str">
        <f>IF(O216=1,D216*E216*F216-F216-G216,"")</f>
        <v/>
      </c>
      <c r="K216" s="19" t="str">
        <f>IF(AND(O216=1,OR(H216="Win",H216="Loss")),IF(H216="Win",E216*F216,0)-F216-G216,"")</f>
        <v/>
      </c>
      <c r="L216" s="20" t="str">
        <f>IF(N216=1,(D216-IF(H216="Win",1,0))^2,"")</f>
        <v/>
      </c>
      <c r="M216" s="15" t="n"/>
      <c r="N216" s="18">
        <f>IF(AND(COUNT(D216)=1,D216&gt;=0,D216&lt;=1,OR(H216="Win",H216="Loss")),1,0)</f>
        <v>0</v>
      </c>
      <c r="O216" s="18">
        <f>IF(AND(COUNT(D216:G216)=4,D216&gt;=0,D216&lt;=1,E216&gt;=1,F216&gt;0,G216&gt;=0),1,0)</f>
        <v>0</v>
      </c>
    </row>
    <row r="217" ht="23" customHeight="1">
      <c r="A217" s="14" t="n"/>
      <c r="B217" s="15" t="n"/>
      <c r="C217" s="15" t="n"/>
      <c r="D217" s="16" t="n"/>
      <c r="E217" s="17" t="n"/>
      <c r="F217" s="17" t="n"/>
      <c r="G217" s="17" t="n"/>
      <c r="H217" s="15" t="n"/>
      <c r="I217" s="18" t="str">
        <f>IF(COUNTA(A217:H217,M217)=0,"",IF(O217=1,IF(H217="","Open",IF(OR(H217="Win",H217="Loss"),"Settled","Check outcome")),IF(COUNT(D217:G217)&lt;4,"Incomplete","Check inputs")))</f>
        <v/>
      </c>
      <c r="J217" s="19" t="str">
        <f>IF(O217=1,D217*E217*F217-F217-G217,"")</f>
        <v/>
      </c>
      <c r="K217" s="19" t="str">
        <f>IF(AND(O217=1,OR(H217="Win",H217="Loss")),IF(H217="Win",E217*F217,0)-F217-G217,"")</f>
        <v/>
      </c>
      <c r="L217" s="20" t="str">
        <f>IF(N217=1,(D217-IF(H217="Win",1,0))^2,"")</f>
        <v/>
      </c>
      <c r="M217" s="15" t="n"/>
      <c r="N217" s="18">
        <f>IF(AND(COUNT(D217)=1,D217&gt;=0,D217&lt;=1,OR(H217="Win",H217="Loss")),1,0)</f>
        <v>0</v>
      </c>
      <c r="O217" s="18">
        <f>IF(AND(COUNT(D217:G217)=4,D217&gt;=0,D217&lt;=1,E217&gt;=1,F217&gt;0,G217&gt;=0),1,0)</f>
        <v>0</v>
      </c>
    </row>
    <row r="218" ht="23" customHeight="1">
      <c r="A218" s="14" t="n"/>
      <c r="B218" s="15" t="n"/>
      <c r="C218" s="15" t="n"/>
      <c r="D218" s="16" t="n"/>
      <c r="E218" s="17" t="n"/>
      <c r="F218" s="17" t="n"/>
      <c r="G218" s="17" t="n"/>
      <c r="H218" s="15" t="n"/>
      <c r="I218" s="18" t="str">
        <f>IF(COUNTA(A218:H218,M218)=0,"",IF(O218=1,IF(H218="","Open",IF(OR(H218="Win",H218="Loss"),"Settled","Check outcome")),IF(COUNT(D218:G218)&lt;4,"Incomplete","Check inputs")))</f>
        <v/>
      </c>
      <c r="J218" s="19" t="str">
        <f>IF(O218=1,D218*E218*F218-F218-G218,"")</f>
        <v/>
      </c>
      <c r="K218" s="19" t="str">
        <f>IF(AND(O218=1,OR(H218="Win",H218="Loss")),IF(H218="Win",E218*F218,0)-F218-G218,"")</f>
        <v/>
      </c>
      <c r="L218" s="20" t="str">
        <f>IF(N218=1,(D218-IF(H218="Win",1,0))^2,"")</f>
        <v/>
      </c>
      <c r="M218" s="15" t="n"/>
      <c r="N218" s="18">
        <f>IF(AND(COUNT(D218)=1,D218&gt;=0,D218&lt;=1,OR(H218="Win",H218="Loss")),1,0)</f>
        <v>0</v>
      </c>
      <c r="O218" s="18">
        <f>IF(AND(COUNT(D218:G218)=4,D218&gt;=0,D218&lt;=1,E218&gt;=1,F218&gt;0,G218&gt;=0),1,0)</f>
        <v>0</v>
      </c>
    </row>
    <row r="219" ht="23" customHeight="1">
      <c r="A219" s="14" t="n"/>
      <c r="B219" s="15" t="n"/>
      <c r="C219" s="15" t="n"/>
      <c r="D219" s="16" t="n"/>
      <c r="E219" s="17" t="n"/>
      <c r="F219" s="17" t="n"/>
      <c r="G219" s="17" t="n"/>
      <c r="H219" s="15" t="n"/>
      <c r="I219" s="18" t="str">
        <f>IF(COUNTA(A219:H219,M219)=0,"",IF(O219=1,IF(H219="","Open",IF(OR(H219="Win",H219="Loss"),"Settled","Check outcome")),IF(COUNT(D219:G219)&lt;4,"Incomplete","Check inputs")))</f>
        <v/>
      </c>
      <c r="J219" s="19" t="str">
        <f>IF(O219=1,D219*E219*F219-F219-G219,"")</f>
        <v/>
      </c>
      <c r="K219" s="19" t="str">
        <f>IF(AND(O219=1,OR(H219="Win",H219="Loss")),IF(H219="Win",E219*F219,0)-F219-G219,"")</f>
        <v/>
      </c>
      <c r="L219" s="20" t="str">
        <f>IF(N219=1,(D219-IF(H219="Win",1,0))^2,"")</f>
        <v/>
      </c>
      <c r="M219" s="15" t="n"/>
      <c r="N219" s="18">
        <f>IF(AND(COUNT(D219)=1,D219&gt;=0,D219&lt;=1,OR(H219="Win",H219="Loss")),1,0)</f>
        <v>0</v>
      </c>
      <c r="O219" s="18">
        <f>IF(AND(COUNT(D219:G219)=4,D219&gt;=0,D219&lt;=1,E219&gt;=1,F219&gt;0,G219&gt;=0),1,0)</f>
        <v>0</v>
      </c>
    </row>
    <row r="220" ht="23" customHeight="1">
      <c r="A220" s="14" t="n"/>
      <c r="B220" s="15" t="n"/>
      <c r="C220" s="15" t="n"/>
      <c r="D220" s="16" t="n"/>
      <c r="E220" s="17" t="n"/>
      <c r="F220" s="17" t="n"/>
      <c r="G220" s="17" t="n"/>
      <c r="H220" s="15" t="n"/>
      <c r="I220" s="18" t="str">
        <f>IF(COUNTA(A220:H220,M220)=0,"",IF(O220=1,IF(H220="","Open",IF(OR(H220="Win",H220="Loss"),"Settled","Check outcome")),IF(COUNT(D220:G220)&lt;4,"Incomplete","Check inputs")))</f>
        <v/>
      </c>
      <c r="J220" s="19" t="str">
        <f>IF(O220=1,D220*E220*F220-F220-G220,"")</f>
        <v/>
      </c>
      <c r="K220" s="19" t="str">
        <f>IF(AND(O220=1,OR(H220="Win",H220="Loss")),IF(H220="Win",E220*F220,0)-F220-G220,"")</f>
        <v/>
      </c>
      <c r="L220" s="20" t="str">
        <f>IF(N220=1,(D220-IF(H220="Win",1,0))^2,"")</f>
        <v/>
      </c>
      <c r="M220" s="15" t="n"/>
      <c r="N220" s="18">
        <f>IF(AND(COUNT(D220)=1,D220&gt;=0,D220&lt;=1,OR(H220="Win",H220="Loss")),1,0)</f>
        <v>0</v>
      </c>
      <c r="O220" s="18">
        <f>IF(AND(COUNT(D220:G220)=4,D220&gt;=0,D220&lt;=1,E220&gt;=1,F220&gt;0,G220&gt;=0),1,0)</f>
        <v>0</v>
      </c>
    </row>
    <row r="221" ht="23" customHeight="1">
      <c r="A221" s="14" t="n"/>
      <c r="B221" s="15" t="n"/>
      <c r="C221" s="15" t="n"/>
      <c r="D221" s="16" t="n"/>
      <c r="E221" s="17" t="n"/>
      <c r="F221" s="17" t="n"/>
      <c r="G221" s="17" t="n"/>
      <c r="H221" s="15" t="n"/>
      <c r="I221" s="18" t="str">
        <f>IF(COUNTA(A221:H221,M221)=0,"",IF(O221=1,IF(H221="","Open",IF(OR(H221="Win",H221="Loss"),"Settled","Check outcome")),IF(COUNT(D221:G221)&lt;4,"Incomplete","Check inputs")))</f>
        <v/>
      </c>
      <c r="J221" s="19" t="str">
        <f>IF(O221=1,D221*E221*F221-F221-G221,"")</f>
        <v/>
      </c>
      <c r="K221" s="19" t="str">
        <f>IF(AND(O221=1,OR(H221="Win",H221="Loss")),IF(H221="Win",E221*F221,0)-F221-G221,"")</f>
        <v/>
      </c>
      <c r="L221" s="20" t="str">
        <f>IF(N221=1,(D221-IF(H221="Win",1,0))^2,"")</f>
        <v/>
      </c>
      <c r="M221" s="15" t="n"/>
      <c r="N221" s="18">
        <f>IF(AND(COUNT(D221)=1,D221&gt;=0,D221&lt;=1,OR(H221="Win",H221="Loss")),1,0)</f>
        <v>0</v>
      </c>
      <c r="O221" s="18">
        <f>IF(AND(COUNT(D221:G221)=4,D221&gt;=0,D221&lt;=1,E221&gt;=1,F221&gt;0,G221&gt;=0),1,0)</f>
        <v>0</v>
      </c>
    </row>
    <row r="222" ht="23" customHeight="1">
      <c r="A222" s="14" t="n"/>
      <c r="B222" s="15" t="n"/>
      <c r="C222" s="15" t="n"/>
      <c r="D222" s="16" t="n"/>
      <c r="E222" s="17" t="n"/>
      <c r="F222" s="17" t="n"/>
      <c r="G222" s="17" t="n"/>
      <c r="H222" s="15" t="n"/>
      <c r="I222" s="18" t="str">
        <f>IF(COUNTA(A222:H222,M222)=0,"",IF(O222=1,IF(H222="","Open",IF(OR(H222="Win",H222="Loss"),"Settled","Check outcome")),IF(COUNT(D222:G222)&lt;4,"Incomplete","Check inputs")))</f>
        <v/>
      </c>
      <c r="J222" s="19" t="str">
        <f>IF(O222=1,D222*E222*F222-F222-G222,"")</f>
        <v/>
      </c>
      <c r="K222" s="19" t="str">
        <f>IF(AND(O222=1,OR(H222="Win",H222="Loss")),IF(H222="Win",E222*F222,0)-F222-G222,"")</f>
        <v/>
      </c>
      <c r="L222" s="20" t="str">
        <f>IF(N222=1,(D222-IF(H222="Win",1,0))^2,"")</f>
        <v/>
      </c>
      <c r="M222" s="15" t="n"/>
      <c r="N222" s="18">
        <f>IF(AND(COUNT(D222)=1,D222&gt;=0,D222&lt;=1,OR(H222="Win",H222="Loss")),1,0)</f>
        <v>0</v>
      </c>
      <c r="O222" s="18">
        <f>IF(AND(COUNT(D222:G222)=4,D222&gt;=0,D222&lt;=1,E222&gt;=1,F222&gt;0,G222&gt;=0),1,0)</f>
        <v>0</v>
      </c>
    </row>
    <row r="223" ht="23" customHeight="1">
      <c r="A223" s="14" t="n"/>
      <c r="B223" s="15" t="n"/>
      <c r="C223" s="15" t="n"/>
      <c r="D223" s="16" t="n"/>
      <c r="E223" s="17" t="n"/>
      <c r="F223" s="17" t="n"/>
      <c r="G223" s="17" t="n"/>
      <c r="H223" s="15" t="n"/>
      <c r="I223" s="18" t="str">
        <f>IF(COUNTA(A223:H223,M223)=0,"",IF(O223=1,IF(H223="","Open",IF(OR(H223="Win",H223="Loss"),"Settled","Check outcome")),IF(COUNT(D223:G223)&lt;4,"Incomplete","Check inputs")))</f>
        <v/>
      </c>
      <c r="J223" s="19" t="str">
        <f>IF(O223=1,D223*E223*F223-F223-G223,"")</f>
        <v/>
      </c>
      <c r="K223" s="19" t="str">
        <f>IF(AND(O223=1,OR(H223="Win",H223="Loss")),IF(H223="Win",E223*F223,0)-F223-G223,"")</f>
        <v/>
      </c>
      <c r="L223" s="20" t="str">
        <f>IF(N223=1,(D223-IF(H223="Win",1,0))^2,"")</f>
        <v/>
      </c>
      <c r="M223" s="15" t="n"/>
      <c r="N223" s="18">
        <f>IF(AND(COUNT(D223)=1,D223&gt;=0,D223&lt;=1,OR(H223="Win",H223="Loss")),1,0)</f>
        <v>0</v>
      </c>
      <c r="O223" s="18">
        <f>IF(AND(COUNT(D223:G223)=4,D223&gt;=0,D223&lt;=1,E223&gt;=1,F223&gt;0,G223&gt;=0),1,0)</f>
        <v>0</v>
      </c>
    </row>
    <row r="224" ht="23" customHeight="1">
      <c r="A224" s="14" t="n"/>
      <c r="B224" s="15" t="n"/>
      <c r="C224" s="15" t="n"/>
      <c r="D224" s="16" t="n"/>
      <c r="E224" s="17" t="n"/>
      <c r="F224" s="17" t="n"/>
      <c r="G224" s="17" t="n"/>
      <c r="H224" s="15" t="n"/>
      <c r="I224" s="18" t="str">
        <f>IF(COUNTA(A224:H224,M224)=0,"",IF(O224=1,IF(H224="","Open",IF(OR(H224="Win",H224="Loss"),"Settled","Check outcome")),IF(COUNT(D224:G224)&lt;4,"Incomplete","Check inputs")))</f>
        <v/>
      </c>
      <c r="J224" s="19" t="str">
        <f>IF(O224=1,D224*E224*F224-F224-G224,"")</f>
        <v/>
      </c>
      <c r="K224" s="19" t="str">
        <f>IF(AND(O224=1,OR(H224="Win",H224="Loss")),IF(H224="Win",E224*F224,0)-F224-G224,"")</f>
        <v/>
      </c>
      <c r="L224" s="20" t="str">
        <f>IF(N224=1,(D224-IF(H224="Win",1,0))^2,"")</f>
        <v/>
      </c>
      <c r="M224" s="15" t="n"/>
      <c r="N224" s="18">
        <f>IF(AND(COUNT(D224)=1,D224&gt;=0,D224&lt;=1,OR(H224="Win",H224="Loss")),1,0)</f>
        <v>0</v>
      </c>
      <c r="O224" s="18">
        <f>IF(AND(COUNT(D224:G224)=4,D224&gt;=0,D224&lt;=1,E224&gt;=1,F224&gt;0,G224&gt;=0),1,0)</f>
        <v>0</v>
      </c>
    </row>
    <row r="225" ht="23" customHeight="1">
      <c r="A225" s="14" t="n"/>
      <c r="B225" s="15" t="n"/>
      <c r="C225" s="15" t="n"/>
      <c r="D225" s="16" t="n"/>
      <c r="E225" s="17" t="n"/>
      <c r="F225" s="17" t="n"/>
      <c r="G225" s="17" t="n"/>
      <c r="H225" s="15" t="n"/>
      <c r="I225" s="18" t="str">
        <f>IF(COUNTA(A225:H225,M225)=0,"",IF(O225=1,IF(H225="","Open",IF(OR(H225="Win",H225="Loss"),"Settled","Check outcome")),IF(COUNT(D225:G225)&lt;4,"Incomplete","Check inputs")))</f>
        <v/>
      </c>
      <c r="J225" s="19" t="str">
        <f>IF(O225=1,D225*E225*F225-F225-G225,"")</f>
        <v/>
      </c>
      <c r="K225" s="19" t="str">
        <f>IF(AND(O225=1,OR(H225="Win",H225="Loss")),IF(H225="Win",E225*F225,0)-F225-G225,"")</f>
        <v/>
      </c>
      <c r="L225" s="20" t="str">
        <f>IF(N225=1,(D225-IF(H225="Win",1,0))^2,"")</f>
        <v/>
      </c>
      <c r="M225" s="15" t="n"/>
      <c r="N225" s="18">
        <f>IF(AND(COUNT(D225)=1,D225&gt;=0,D225&lt;=1,OR(H225="Win",H225="Loss")),1,0)</f>
        <v>0</v>
      </c>
      <c r="O225" s="18">
        <f>IF(AND(COUNT(D225:G225)=4,D225&gt;=0,D225&lt;=1,E225&gt;=1,F225&gt;0,G225&gt;=0),1,0)</f>
        <v>0</v>
      </c>
    </row>
    <row r="226" ht="23" customHeight="1">
      <c r="A226" s="14" t="n"/>
      <c r="B226" s="15" t="n"/>
      <c r="C226" s="15" t="n"/>
      <c r="D226" s="16" t="n"/>
      <c r="E226" s="17" t="n"/>
      <c r="F226" s="17" t="n"/>
      <c r="G226" s="17" t="n"/>
      <c r="H226" s="15" t="n"/>
      <c r="I226" s="18" t="str">
        <f>IF(COUNTA(A226:H226,M226)=0,"",IF(O226=1,IF(H226="","Open",IF(OR(H226="Win",H226="Loss"),"Settled","Check outcome")),IF(COUNT(D226:G226)&lt;4,"Incomplete","Check inputs")))</f>
        <v/>
      </c>
      <c r="J226" s="19" t="str">
        <f>IF(O226=1,D226*E226*F226-F226-G226,"")</f>
        <v/>
      </c>
      <c r="K226" s="19" t="str">
        <f>IF(AND(O226=1,OR(H226="Win",H226="Loss")),IF(H226="Win",E226*F226,0)-F226-G226,"")</f>
        <v/>
      </c>
      <c r="L226" s="20" t="str">
        <f>IF(N226=1,(D226-IF(H226="Win",1,0))^2,"")</f>
        <v/>
      </c>
      <c r="M226" s="15" t="n"/>
      <c r="N226" s="18">
        <f>IF(AND(COUNT(D226)=1,D226&gt;=0,D226&lt;=1,OR(H226="Win",H226="Loss")),1,0)</f>
        <v>0</v>
      </c>
      <c r="O226" s="18">
        <f>IF(AND(COUNT(D226:G226)=4,D226&gt;=0,D226&lt;=1,E226&gt;=1,F226&gt;0,G226&gt;=0),1,0)</f>
        <v>0</v>
      </c>
    </row>
    <row r="227" ht="23" customHeight="1">
      <c r="A227" s="14" t="n"/>
      <c r="B227" s="15" t="n"/>
      <c r="C227" s="15" t="n"/>
      <c r="D227" s="16" t="n"/>
      <c r="E227" s="17" t="n"/>
      <c r="F227" s="17" t="n"/>
      <c r="G227" s="17" t="n"/>
      <c r="H227" s="15" t="n"/>
      <c r="I227" s="18" t="str">
        <f>IF(COUNTA(A227:H227,M227)=0,"",IF(O227=1,IF(H227="","Open",IF(OR(H227="Win",H227="Loss"),"Settled","Check outcome")),IF(COUNT(D227:G227)&lt;4,"Incomplete","Check inputs")))</f>
        <v/>
      </c>
      <c r="J227" s="19" t="str">
        <f>IF(O227=1,D227*E227*F227-F227-G227,"")</f>
        <v/>
      </c>
      <c r="K227" s="19" t="str">
        <f>IF(AND(O227=1,OR(H227="Win",H227="Loss")),IF(H227="Win",E227*F227,0)-F227-G227,"")</f>
        <v/>
      </c>
      <c r="L227" s="20" t="str">
        <f>IF(N227=1,(D227-IF(H227="Win",1,0))^2,"")</f>
        <v/>
      </c>
      <c r="M227" s="15" t="n"/>
      <c r="N227" s="18">
        <f>IF(AND(COUNT(D227)=1,D227&gt;=0,D227&lt;=1,OR(H227="Win",H227="Loss")),1,0)</f>
        <v>0</v>
      </c>
      <c r="O227" s="18">
        <f>IF(AND(COUNT(D227:G227)=4,D227&gt;=0,D227&lt;=1,E227&gt;=1,F227&gt;0,G227&gt;=0),1,0)</f>
        <v>0</v>
      </c>
    </row>
    <row r="228" ht="23" customHeight="1">
      <c r="A228" s="14" t="n"/>
      <c r="B228" s="15" t="n"/>
      <c r="C228" s="15" t="n"/>
      <c r="D228" s="16" t="n"/>
      <c r="E228" s="17" t="n"/>
      <c r="F228" s="17" t="n"/>
      <c r="G228" s="17" t="n"/>
      <c r="H228" s="15" t="n"/>
      <c r="I228" s="18" t="str">
        <f>IF(COUNTA(A228:H228,M228)=0,"",IF(O228=1,IF(H228="","Open",IF(OR(H228="Win",H228="Loss"),"Settled","Check outcome")),IF(COUNT(D228:G228)&lt;4,"Incomplete","Check inputs")))</f>
        <v/>
      </c>
      <c r="J228" s="19" t="str">
        <f>IF(O228=1,D228*E228*F228-F228-G228,"")</f>
        <v/>
      </c>
      <c r="K228" s="19" t="str">
        <f>IF(AND(O228=1,OR(H228="Win",H228="Loss")),IF(H228="Win",E228*F228,0)-F228-G228,"")</f>
        <v/>
      </c>
      <c r="L228" s="20" t="str">
        <f>IF(N228=1,(D228-IF(H228="Win",1,0))^2,"")</f>
        <v/>
      </c>
      <c r="M228" s="15" t="n"/>
      <c r="N228" s="18">
        <f>IF(AND(COUNT(D228)=1,D228&gt;=0,D228&lt;=1,OR(H228="Win",H228="Loss")),1,0)</f>
        <v>0</v>
      </c>
      <c r="O228" s="18">
        <f>IF(AND(COUNT(D228:G228)=4,D228&gt;=0,D228&lt;=1,E228&gt;=1,F228&gt;0,G228&gt;=0),1,0)</f>
        <v>0</v>
      </c>
    </row>
    <row r="229" ht="23" customHeight="1">
      <c r="A229" s="14" t="n"/>
      <c r="B229" s="15" t="n"/>
      <c r="C229" s="15" t="n"/>
      <c r="D229" s="16" t="n"/>
      <c r="E229" s="17" t="n"/>
      <c r="F229" s="17" t="n"/>
      <c r="G229" s="17" t="n"/>
      <c r="H229" s="15" t="n"/>
      <c r="I229" s="18" t="str">
        <f>IF(COUNTA(A229:H229,M229)=0,"",IF(O229=1,IF(H229="","Open",IF(OR(H229="Win",H229="Loss"),"Settled","Check outcome")),IF(COUNT(D229:G229)&lt;4,"Incomplete","Check inputs")))</f>
        <v/>
      </c>
      <c r="J229" s="19" t="str">
        <f>IF(O229=1,D229*E229*F229-F229-G229,"")</f>
        <v/>
      </c>
      <c r="K229" s="19" t="str">
        <f>IF(AND(O229=1,OR(H229="Win",H229="Loss")),IF(H229="Win",E229*F229,0)-F229-G229,"")</f>
        <v/>
      </c>
      <c r="L229" s="20" t="str">
        <f>IF(N229=1,(D229-IF(H229="Win",1,0))^2,"")</f>
        <v/>
      </c>
      <c r="M229" s="15" t="n"/>
      <c r="N229" s="18">
        <f>IF(AND(COUNT(D229)=1,D229&gt;=0,D229&lt;=1,OR(H229="Win",H229="Loss")),1,0)</f>
        <v>0</v>
      </c>
      <c r="O229" s="18">
        <f>IF(AND(COUNT(D229:G229)=4,D229&gt;=0,D229&lt;=1,E229&gt;=1,F229&gt;0,G229&gt;=0),1,0)</f>
        <v>0</v>
      </c>
    </row>
    <row r="230" ht="23" customHeight="1">
      <c r="A230" s="14" t="n"/>
      <c r="B230" s="15" t="n"/>
      <c r="C230" s="15" t="n"/>
      <c r="D230" s="16" t="n"/>
      <c r="E230" s="17" t="n"/>
      <c r="F230" s="17" t="n"/>
      <c r="G230" s="17" t="n"/>
      <c r="H230" s="15" t="n"/>
      <c r="I230" s="18" t="str">
        <f>IF(COUNTA(A230:H230,M230)=0,"",IF(O230=1,IF(H230="","Open",IF(OR(H230="Win",H230="Loss"),"Settled","Check outcome")),IF(COUNT(D230:G230)&lt;4,"Incomplete","Check inputs")))</f>
        <v/>
      </c>
      <c r="J230" s="19" t="str">
        <f>IF(O230=1,D230*E230*F230-F230-G230,"")</f>
        <v/>
      </c>
      <c r="K230" s="19" t="str">
        <f>IF(AND(O230=1,OR(H230="Win",H230="Loss")),IF(H230="Win",E230*F230,0)-F230-G230,"")</f>
        <v/>
      </c>
      <c r="L230" s="20" t="str">
        <f>IF(N230=1,(D230-IF(H230="Win",1,0))^2,"")</f>
        <v/>
      </c>
      <c r="M230" s="15" t="n"/>
      <c r="N230" s="18">
        <f>IF(AND(COUNT(D230)=1,D230&gt;=0,D230&lt;=1,OR(H230="Win",H230="Loss")),1,0)</f>
        <v>0</v>
      </c>
      <c r="O230" s="18">
        <f>IF(AND(COUNT(D230:G230)=4,D230&gt;=0,D230&lt;=1,E230&gt;=1,F230&gt;0,G230&gt;=0),1,0)</f>
        <v>0</v>
      </c>
    </row>
    <row r="231" ht="23" customHeight="1">
      <c r="A231" s="14" t="n"/>
      <c r="B231" s="15" t="n"/>
      <c r="C231" s="15" t="n"/>
      <c r="D231" s="16" t="n"/>
      <c r="E231" s="17" t="n"/>
      <c r="F231" s="17" t="n"/>
      <c r="G231" s="17" t="n"/>
      <c r="H231" s="15" t="n"/>
      <c r="I231" s="18" t="str">
        <f>IF(COUNTA(A231:H231,M231)=0,"",IF(O231=1,IF(H231="","Open",IF(OR(H231="Win",H231="Loss"),"Settled","Check outcome")),IF(COUNT(D231:G231)&lt;4,"Incomplete","Check inputs")))</f>
        <v/>
      </c>
      <c r="J231" s="19" t="str">
        <f>IF(O231=1,D231*E231*F231-F231-G231,"")</f>
        <v/>
      </c>
      <c r="K231" s="19" t="str">
        <f>IF(AND(O231=1,OR(H231="Win",H231="Loss")),IF(H231="Win",E231*F231,0)-F231-G231,"")</f>
        <v/>
      </c>
      <c r="L231" s="20" t="str">
        <f>IF(N231=1,(D231-IF(H231="Win",1,0))^2,"")</f>
        <v/>
      </c>
      <c r="M231" s="15" t="n"/>
      <c r="N231" s="18">
        <f>IF(AND(COUNT(D231)=1,D231&gt;=0,D231&lt;=1,OR(H231="Win",H231="Loss")),1,0)</f>
        <v>0</v>
      </c>
      <c r="O231" s="18">
        <f>IF(AND(COUNT(D231:G231)=4,D231&gt;=0,D231&lt;=1,E231&gt;=1,F231&gt;0,G231&gt;=0),1,0)</f>
        <v>0</v>
      </c>
    </row>
    <row r="232" ht="23" customHeight="1">
      <c r="A232" s="14" t="n"/>
      <c r="B232" s="15" t="n"/>
      <c r="C232" s="15" t="n"/>
      <c r="D232" s="16" t="n"/>
      <c r="E232" s="17" t="n"/>
      <c r="F232" s="17" t="n"/>
      <c r="G232" s="17" t="n"/>
      <c r="H232" s="15" t="n"/>
      <c r="I232" s="18" t="str">
        <f>IF(COUNTA(A232:H232,M232)=0,"",IF(O232=1,IF(H232="","Open",IF(OR(H232="Win",H232="Loss"),"Settled","Check outcome")),IF(COUNT(D232:G232)&lt;4,"Incomplete","Check inputs")))</f>
        <v/>
      </c>
      <c r="J232" s="19" t="str">
        <f>IF(O232=1,D232*E232*F232-F232-G232,"")</f>
        <v/>
      </c>
      <c r="K232" s="19" t="str">
        <f>IF(AND(O232=1,OR(H232="Win",H232="Loss")),IF(H232="Win",E232*F232,0)-F232-G232,"")</f>
        <v/>
      </c>
      <c r="L232" s="20" t="str">
        <f>IF(N232=1,(D232-IF(H232="Win",1,0))^2,"")</f>
        <v/>
      </c>
      <c r="M232" s="15" t="n"/>
      <c r="N232" s="18">
        <f>IF(AND(COUNT(D232)=1,D232&gt;=0,D232&lt;=1,OR(H232="Win",H232="Loss")),1,0)</f>
        <v>0</v>
      </c>
      <c r="O232" s="18">
        <f>IF(AND(COUNT(D232:G232)=4,D232&gt;=0,D232&lt;=1,E232&gt;=1,F232&gt;0,G232&gt;=0),1,0)</f>
        <v>0</v>
      </c>
    </row>
    <row r="233" ht="23" customHeight="1">
      <c r="A233" s="14" t="n"/>
      <c r="B233" s="15" t="n"/>
      <c r="C233" s="15" t="n"/>
      <c r="D233" s="16" t="n"/>
      <c r="E233" s="17" t="n"/>
      <c r="F233" s="17" t="n"/>
      <c r="G233" s="17" t="n"/>
      <c r="H233" s="15" t="n"/>
      <c r="I233" s="18" t="str">
        <f>IF(COUNTA(A233:H233,M233)=0,"",IF(O233=1,IF(H233="","Open",IF(OR(H233="Win",H233="Loss"),"Settled","Check outcome")),IF(COUNT(D233:G233)&lt;4,"Incomplete","Check inputs")))</f>
        <v/>
      </c>
      <c r="J233" s="19" t="str">
        <f>IF(O233=1,D233*E233*F233-F233-G233,"")</f>
        <v/>
      </c>
      <c r="K233" s="19" t="str">
        <f>IF(AND(O233=1,OR(H233="Win",H233="Loss")),IF(H233="Win",E233*F233,0)-F233-G233,"")</f>
        <v/>
      </c>
      <c r="L233" s="20" t="str">
        <f>IF(N233=1,(D233-IF(H233="Win",1,0))^2,"")</f>
        <v/>
      </c>
      <c r="M233" s="15" t="n"/>
      <c r="N233" s="18">
        <f>IF(AND(COUNT(D233)=1,D233&gt;=0,D233&lt;=1,OR(H233="Win",H233="Loss")),1,0)</f>
        <v>0</v>
      </c>
      <c r="O233" s="18">
        <f>IF(AND(COUNT(D233:G233)=4,D233&gt;=0,D233&lt;=1,E233&gt;=1,F233&gt;0,G233&gt;=0),1,0)</f>
        <v>0</v>
      </c>
    </row>
    <row r="234" ht="23" customHeight="1">
      <c r="A234" s="14" t="n"/>
      <c r="B234" s="15" t="n"/>
      <c r="C234" s="15" t="n"/>
      <c r="D234" s="16" t="n"/>
      <c r="E234" s="17" t="n"/>
      <c r="F234" s="17" t="n"/>
      <c r="G234" s="17" t="n"/>
      <c r="H234" s="15" t="n"/>
      <c r="I234" s="18" t="str">
        <f>IF(COUNTA(A234:H234,M234)=0,"",IF(O234=1,IF(H234="","Open",IF(OR(H234="Win",H234="Loss"),"Settled","Check outcome")),IF(COUNT(D234:G234)&lt;4,"Incomplete","Check inputs")))</f>
        <v/>
      </c>
      <c r="J234" s="19" t="str">
        <f>IF(O234=1,D234*E234*F234-F234-G234,"")</f>
        <v/>
      </c>
      <c r="K234" s="19" t="str">
        <f>IF(AND(O234=1,OR(H234="Win",H234="Loss")),IF(H234="Win",E234*F234,0)-F234-G234,"")</f>
        <v/>
      </c>
      <c r="L234" s="20" t="str">
        <f>IF(N234=1,(D234-IF(H234="Win",1,0))^2,"")</f>
        <v/>
      </c>
      <c r="M234" s="15" t="n"/>
      <c r="N234" s="18">
        <f>IF(AND(COUNT(D234)=1,D234&gt;=0,D234&lt;=1,OR(H234="Win",H234="Loss")),1,0)</f>
        <v>0</v>
      </c>
      <c r="O234" s="18">
        <f>IF(AND(COUNT(D234:G234)=4,D234&gt;=0,D234&lt;=1,E234&gt;=1,F234&gt;0,G234&gt;=0),1,0)</f>
        <v>0</v>
      </c>
    </row>
    <row r="235" ht="23" customHeight="1">
      <c r="A235" s="14" t="n"/>
      <c r="B235" s="15" t="n"/>
      <c r="C235" s="15" t="n"/>
      <c r="D235" s="16" t="n"/>
      <c r="E235" s="17" t="n"/>
      <c r="F235" s="17" t="n"/>
      <c r="G235" s="17" t="n"/>
      <c r="H235" s="15" t="n"/>
      <c r="I235" s="18" t="str">
        <f>IF(COUNTA(A235:H235,M235)=0,"",IF(O235=1,IF(H235="","Open",IF(OR(H235="Win",H235="Loss"),"Settled","Check outcome")),IF(COUNT(D235:G235)&lt;4,"Incomplete","Check inputs")))</f>
        <v/>
      </c>
      <c r="J235" s="19" t="str">
        <f>IF(O235=1,D235*E235*F235-F235-G235,"")</f>
        <v/>
      </c>
      <c r="K235" s="19" t="str">
        <f>IF(AND(O235=1,OR(H235="Win",H235="Loss")),IF(H235="Win",E235*F235,0)-F235-G235,"")</f>
        <v/>
      </c>
      <c r="L235" s="20" t="str">
        <f>IF(N235=1,(D235-IF(H235="Win",1,0))^2,"")</f>
        <v/>
      </c>
      <c r="M235" s="15" t="n"/>
      <c r="N235" s="18">
        <f>IF(AND(COUNT(D235)=1,D235&gt;=0,D235&lt;=1,OR(H235="Win",H235="Loss")),1,0)</f>
        <v>0</v>
      </c>
      <c r="O235" s="18">
        <f>IF(AND(COUNT(D235:G235)=4,D235&gt;=0,D235&lt;=1,E235&gt;=1,F235&gt;0,G235&gt;=0),1,0)</f>
        <v>0</v>
      </c>
    </row>
    <row r="236" ht="23" customHeight="1">
      <c r="A236" s="14" t="n"/>
      <c r="B236" s="15" t="n"/>
      <c r="C236" s="15" t="n"/>
      <c r="D236" s="16" t="n"/>
      <c r="E236" s="17" t="n"/>
      <c r="F236" s="17" t="n"/>
      <c r="G236" s="17" t="n"/>
      <c r="H236" s="15" t="n"/>
      <c r="I236" s="18" t="str">
        <f>IF(COUNTA(A236:H236,M236)=0,"",IF(O236=1,IF(H236="","Open",IF(OR(H236="Win",H236="Loss"),"Settled","Check outcome")),IF(COUNT(D236:G236)&lt;4,"Incomplete","Check inputs")))</f>
        <v/>
      </c>
      <c r="J236" s="19" t="str">
        <f>IF(O236=1,D236*E236*F236-F236-G236,"")</f>
        <v/>
      </c>
      <c r="K236" s="19" t="str">
        <f>IF(AND(O236=1,OR(H236="Win",H236="Loss")),IF(H236="Win",E236*F236,0)-F236-G236,"")</f>
        <v/>
      </c>
      <c r="L236" s="20" t="str">
        <f>IF(N236=1,(D236-IF(H236="Win",1,0))^2,"")</f>
        <v/>
      </c>
      <c r="M236" s="15" t="n"/>
      <c r="N236" s="18">
        <f>IF(AND(COUNT(D236)=1,D236&gt;=0,D236&lt;=1,OR(H236="Win",H236="Loss")),1,0)</f>
        <v>0</v>
      </c>
      <c r="O236" s="18">
        <f>IF(AND(COUNT(D236:G236)=4,D236&gt;=0,D236&lt;=1,E236&gt;=1,F236&gt;0,G236&gt;=0),1,0)</f>
        <v>0</v>
      </c>
    </row>
    <row r="237" ht="23" customHeight="1">
      <c r="A237" s="14" t="n"/>
      <c r="B237" s="15" t="n"/>
      <c r="C237" s="15" t="n"/>
      <c r="D237" s="16" t="n"/>
      <c r="E237" s="17" t="n"/>
      <c r="F237" s="17" t="n"/>
      <c r="G237" s="17" t="n"/>
      <c r="H237" s="15" t="n"/>
      <c r="I237" s="18" t="str">
        <f>IF(COUNTA(A237:H237,M237)=0,"",IF(O237=1,IF(H237="","Open",IF(OR(H237="Win",H237="Loss"),"Settled","Check outcome")),IF(COUNT(D237:G237)&lt;4,"Incomplete","Check inputs")))</f>
        <v/>
      </c>
      <c r="J237" s="19" t="str">
        <f>IF(O237=1,D237*E237*F237-F237-G237,"")</f>
        <v/>
      </c>
      <c r="K237" s="19" t="str">
        <f>IF(AND(O237=1,OR(H237="Win",H237="Loss")),IF(H237="Win",E237*F237,0)-F237-G237,"")</f>
        <v/>
      </c>
      <c r="L237" s="20" t="str">
        <f>IF(N237=1,(D237-IF(H237="Win",1,0))^2,"")</f>
        <v/>
      </c>
      <c r="M237" s="15" t="n"/>
      <c r="N237" s="18">
        <f>IF(AND(COUNT(D237)=1,D237&gt;=0,D237&lt;=1,OR(H237="Win",H237="Loss")),1,0)</f>
        <v>0</v>
      </c>
      <c r="O237" s="18">
        <f>IF(AND(COUNT(D237:G237)=4,D237&gt;=0,D237&lt;=1,E237&gt;=1,F237&gt;0,G237&gt;=0),1,0)</f>
        <v>0</v>
      </c>
    </row>
    <row r="238" ht="23" customHeight="1">
      <c r="A238" s="14" t="n"/>
      <c r="B238" s="15" t="n"/>
      <c r="C238" s="15" t="n"/>
      <c r="D238" s="16" t="n"/>
      <c r="E238" s="17" t="n"/>
      <c r="F238" s="17" t="n"/>
      <c r="G238" s="17" t="n"/>
      <c r="H238" s="15" t="n"/>
      <c r="I238" s="18" t="str">
        <f>IF(COUNTA(A238:H238,M238)=0,"",IF(O238=1,IF(H238="","Open",IF(OR(H238="Win",H238="Loss"),"Settled","Check outcome")),IF(COUNT(D238:G238)&lt;4,"Incomplete","Check inputs")))</f>
        <v/>
      </c>
      <c r="J238" s="19" t="str">
        <f>IF(O238=1,D238*E238*F238-F238-G238,"")</f>
        <v/>
      </c>
      <c r="K238" s="19" t="str">
        <f>IF(AND(O238=1,OR(H238="Win",H238="Loss")),IF(H238="Win",E238*F238,0)-F238-G238,"")</f>
        <v/>
      </c>
      <c r="L238" s="20" t="str">
        <f>IF(N238=1,(D238-IF(H238="Win",1,0))^2,"")</f>
        <v/>
      </c>
      <c r="M238" s="15" t="n"/>
      <c r="N238" s="18">
        <f>IF(AND(COUNT(D238)=1,D238&gt;=0,D238&lt;=1,OR(H238="Win",H238="Loss")),1,0)</f>
        <v>0</v>
      </c>
      <c r="O238" s="18">
        <f>IF(AND(COUNT(D238:G238)=4,D238&gt;=0,D238&lt;=1,E238&gt;=1,F238&gt;0,G238&gt;=0),1,0)</f>
        <v>0</v>
      </c>
    </row>
    <row r="239" ht="23" customHeight="1">
      <c r="A239" s="14" t="n"/>
      <c r="B239" s="15" t="n"/>
      <c r="C239" s="15" t="n"/>
      <c r="D239" s="16" t="n"/>
      <c r="E239" s="17" t="n"/>
      <c r="F239" s="17" t="n"/>
      <c r="G239" s="17" t="n"/>
      <c r="H239" s="15" t="n"/>
      <c r="I239" s="18" t="str">
        <f>IF(COUNTA(A239:H239,M239)=0,"",IF(O239=1,IF(H239="","Open",IF(OR(H239="Win",H239="Loss"),"Settled","Check outcome")),IF(COUNT(D239:G239)&lt;4,"Incomplete","Check inputs")))</f>
        <v/>
      </c>
      <c r="J239" s="19" t="str">
        <f>IF(O239=1,D239*E239*F239-F239-G239,"")</f>
        <v/>
      </c>
      <c r="K239" s="19" t="str">
        <f>IF(AND(O239=1,OR(H239="Win",H239="Loss")),IF(H239="Win",E239*F239,0)-F239-G239,"")</f>
        <v/>
      </c>
      <c r="L239" s="20" t="str">
        <f>IF(N239=1,(D239-IF(H239="Win",1,0))^2,"")</f>
        <v/>
      </c>
      <c r="M239" s="15" t="n"/>
      <c r="N239" s="18">
        <f>IF(AND(COUNT(D239)=1,D239&gt;=0,D239&lt;=1,OR(H239="Win",H239="Loss")),1,0)</f>
        <v>0</v>
      </c>
      <c r="O239" s="18">
        <f>IF(AND(COUNT(D239:G239)=4,D239&gt;=0,D239&lt;=1,E239&gt;=1,F239&gt;0,G239&gt;=0),1,0)</f>
        <v>0</v>
      </c>
    </row>
    <row r="240" ht="23" customHeight="1">
      <c r="A240" s="14" t="n"/>
      <c r="B240" s="15" t="n"/>
      <c r="C240" s="15" t="n"/>
      <c r="D240" s="16" t="n"/>
      <c r="E240" s="17" t="n"/>
      <c r="F240" s="17" t="n"/>
      <c r="G240" s="17" t="n"/>
      <c r="H240" s="15" t="n"/>
      <c r="I240" s="18" t="str">
        <f>IF(COUNTA(A240:H240,M240)=0,"",IF(O240=1,IF(H240="","Open",IF(OR(H240="Win",H240="Loss"),"Settled","Check outcome")),IF(COUNT(D240:G240)&lt;4,"Incomplete","Check inputs")))</f>
        <v/>
      </c>
      <c r="J240" s="19" t="str">
        <f>IF(O240=1,D240*E240*F240-F240-G240,"")</f>
        <v/>
      </c>
      <c r="K240" s="19" t="str">
        <f>IF(AND(O240=1,OR(H240="Win",H240="Loss")),IF(H240="Win",E240*F240,0)-F240-G240,"")</f>
        <v/>
      </c>
      <c r="L240" s="20" t="str">
        <f>IF(N240=1,(D240-IF(H240="Win",1,0))^2,"")</f>
        <v/>
      </c>
      <c r="M240" s="15" t="n"/>
      <c r="N240" s="18">
        <f>IF(AND(COUNT(D240)=1,D240&gt;=0,D240&lt;=1,OR(H240="Win",H240="Loss")),1,0)</f>
        <v>0</v>
      </c>
      <c r="O240" s="18">
        <f>IF(AND(COUNT(D240:G240)=4,D240&gt;=0,D240&lt;=1,E240&gt;=1,F240&gt;0,G240&gt;=0),1,0)</f>
        <v>0</v>
      </c>
    </row>
    <row r="241" ht="23" customHeight="1">
      <c r="A241" s="14" t="n"/>
      <c r="B241" s="15" t="n"/>
      <c r="C241" s="15" t="n"/>
      <c r="D241" s="16" t="n"/>
      <c r="E241" s="17" t="n"/>
      <c r="F241" s="17" t="n"/>
      <c r="G241" s="17" t="n"/>
      <c r="H241" s="15" t="n"/>
      <c r="I241" s="18" t="str">
        <f>IF(COUNTA(A241:H241,M241)=0,"",IF(O241=1,IF(H241="","Open",IF(OR(H241="Win",H241="Loss"),"Settled","Check outcome")),IF(COUNT(D241:G241)&lt;4,"Incomplete","Check inputs")))</f>
        <v/>
      </c>
      <c r="J241" s="19" t="str">
        <f>IF(O241=1,D241*E241*F241-F241-G241,"")</f>
        <v/>
      </c>
      <c r="K241" s="19" t="str">
        <f>IF(AND(O241=1,OR(H241="Win",H241="Loss")),IF(H241="Win",E241*F241,0)-F241-G241,"")</f>
        <v/>
      </c>
      <c r="L241" s="20" t="str">
        <f>IF(N241=1,(D241-IF(H241="Win",1,0))^2,"")</f>
        <v/>
      </c>
      <c r="M241" s="15" t="n"/>
      <c r="N241" s="18">
        <f>IF(AND(COUNT(D241)=1,D241&gt;=0,D241&lt;=1,OR(H241="Win",H241="Loss")),1,0)</f>
        <v>0</v>
      </c>
      <c r="O241" s="18">
        <f>IF(AND(COUNT(D241:G241)=4,D241&gt;=0,D241&lt;=1,E241&gt;=1,F241&gt;0,G241&gt;=0),1,0)</f>
        <v>0</v>
      </c>
    </row>
    <row r="242" ht="23" customHeight="1">
      <c r="A242" s="14" t="n"/>
      <c r="B242" s="15" t="n"/>
      <c r="C242" s="15" t="n"/>
      <c r="D242" s="16" t="n"/>
      <c r="E242" s="17" t="n"/>
      <c r="F242" s="17" t="n"/>
      <c r="G242" s="17" t="n"/>
      <c r="H242" s="15" t="n"/>
      <c r="I242" s="18" t="str">
        <f>IF(COUNTA(A242:H242,M242)=0,"",IF(O242=1,IF(H242="","Open",IF(OR(H242="Win",H242="Loss"),"Settled","Check outcome")),IF(COUNT(D242:G242)&lt;4,"Incomplete","Check inputs")))</f>
        <v/>
      </c>
      <c r="J242" s="19" t="str">
        <f>IF(O242=1,D242*E242*F242-F242-G242,"")</f>
        <v/>
      </c>
      <c r="K242" s="19" t="str">
        <f>IF(AND(O242=1,OR(H242="Win",H242="Loss")),IF(H242="Win",E242*F242,0)-F242-G242,"")</f>
        <v/>
      </c>
      <c r="L242" s="20" t="str">
        <f>IF(N242=1,(D242-IF(H242="Win",1,0))^2,"")</f>
        <v/>
      </c>
      <c r="M242" s="15" t="n"/>
      <c r="N242" s="18">
        <f>IF(AND(COUNT(D242)=1,D242&gt;=0,D242&lt;=1,OR(H242="Win",H242="Loss")),1,0)</f>
        <v>0</v>
      </c>
      <c r="O242" s="18">
        <f>IF(AND(COUNT(D242:G242)=4,D242&gt;=0,D242&lt;=1,E242&gt;=1,F242&gt;0,G242&gt;=0),1,0)</f>
        <v>0</v>
      </c>
    </row>
    <row r="243" ht="23" customHeight="1">
      <c r="A243" s="14" t="n"/>
      <c r="B243" s="15" t="n"/>
      <c r="C243" s="15" t="n"/>
      <c r="D243" s="16" t="n"/>
      <c r="E243" s="17" t="n"/>
      <c r="F243" s="17" t="n"/>
      <c r="G243" s="17" t="n"/>
      <c r="H243" s="15" t="n"/>
      <c r="I243" s="18" t="str">
        <f>IF(COUNTA(A243:H243,M243)=0,"",IF(O243=1,IF(H243="","Open",IF(OR(H243="Win",H243="Loss"),"Settled","Check outcome")),IF(COUNT(D243:G243)&lt;4,"Incomplete","Check inputs")))</f>
        <v/>
      </c>
      <c r="J243" s="19" t="str">
        <f>IF(O243=1,D243*E243*F243-F243-G243,"")</f>
        <v/>
      </c>
      <c r="K243" s="19" t="str">
        <f>IF(AND(O243=1,OR(H243="Win",H243="Loss")),IF(H243="Win",E243*F243,0)-F243-G243,"")</f>
        <v/>
      </c>
      <c r="L243" s="20" t="str">
        <f>IF(N243=1,(D243-IF(H243="Win",1,0))^2,"")</f>
        <v/>
      </c>
      <c r="M243" s="15" t="n"/>
      <c r="N243" s="18">
        <f>IF(AND(COUNT(D243)=1,D243&gt;=0,D243&lt;=1,OR(H243="Win",H243="Loss")),1,0)</f>
        <v>0</v>
      </c>
      <c r="O243" s="18">
        <f>IF(AND(COUNT(D243:G243)=4,D243&gt;=0,D243&lt;=1,E243&gt;=1,F243&gt;0,G243&gt;=0),1,0)</f>
        <v>0</v>
      </c>
    </row>
    <row r="244" ht="23" customHeight="1">
      <c r="A244" s="14" t="n"/>
      <c r="B244" s="15" t="n"/>
      <c r="C244" s="15" t="n"/>
      <c r="D244" s="16" t="n"/>
      <c r="E244" s="17" t="n"/>
      <c r="F244" s="17" t="n"/>
      <c r="G244" s="17" t="n"/>
      <c r="H244" s="15" t="n"/>
      <c r="I244" s="18" t="str">
        <f>IF(COUNTA(A244:H244,M244)=0,"",IF(O244=1,IF(H244="","Open",IF(OR(H244="Win",H244="Loss"),"Settled","Check outcome")),IF(COUNT(D244:G244)&lt;4,"Incomplete","Check inputs")))</f>
        <v/>
      </c>
      <c r="J244" s="19" t="str">
        <f>IF(O244=1,D244*E244*F244-F244-G244,"")</f>
        <v/>
      </c>
      <c r="K244" s="19" t="str">
        <f>IF(AND(O244=1,OR(H244="Win",H244="Loss")),IF(H244="Win",E244*F244,0)-F244-G244,"")</f>
        <v/>
      </c>
      <c r="L244" s="20" t="str">
        <f>IF(N244=1,(D244-IF(H244="Win",1,0))^2,"")</f>
        <v/>
      </c>
      <c r="M244" s="15" t="n"/>
      <c r="N244" s="18">
        <f>IF(AND(COUNT(D244)=1,D244&gt;=0,D244&lt;=1,OR(H244="Win",H244="Loss")),1,0)</f>
        <v>0</v>
      </c>
      <c r="O244" s="18">
        <f>IF(AND(COUNT(D244:G244)=4,D244&gt;=0,D244&lt;=1,E244&gt;=1,F244&gt;0,G244&gt;=0),1,0)</f>
        <v>0</v>
      </c>
    </row>
    <row r="245" ht="23" customHeight="1">
      <c r="A245" s="14" t="n"/>
      <c r="B245" s="15" t="n"/>
      <c r="C245" s="15" t="n"/>
      <c r="D245" s="16" t="n"/>
      <c r="E245" s="17" t="n"/>
      <c r="F245" s="17" t="n"/>
      <c r="G245" s="17" t="n"/>
      <c r="H245" s="15" t="n"/>
      <c r="I245" s="18" t="str">
        <f>IF(COUNTA(A245:H245,M245)=0,"",IF(O245=1,IF(H245="","Open",IF(OR(H245="Win",H245="Loss"),"Settled","Check outcome")),IF(COUNT(D245:G245)&lt;4,"Incomplete","Check inputs")))</f>
        <v/>
      </c>
      <c r="J245" s="19" t="str">
        <f>IF(O245=1,D245*E245*F245-F245-G245,"")</f>
        <v/>
      </c>
      <c r="K245" s="19" t="str">
        <f>IF(AND(O245=1,OR(H245="Win",H245="Loss")),IF(H245="Win",E245*F245,0)-F245-G245,"")</f>
        <v/>
      </c>
      <c r="L245" s="20" t="str">
        <f>IF(N245=1,(D245-IF(H245="Win",1,0))^2,"")</f>
        <v/>
      </c>
      <c r="M245" s="15" t="n"/>
      <c r="N245" s="18">
        <f>IF(AND(COUNT(D245)=1,D245&gt;=0,D245&lt;=1,OR(H245="Win",H245="Loss")),1,0)</f>
        <v>0</v>
      </c>
      <c r="O245" s="18">
        <f>IF(AND(COUNT(D245:G245)=4,D245&gt;=0,D245&lt;=1,E245&gt;=1,F245&gt;0,G245&gt;=0),1,0)</f>
        <v>0</v>
      </c>
    </row>
    <row r="246" ht="23" customHeight="1">
      <c r="A246" s="14" t="n"/>
      <c r="B246" s="15" t="n"/>
      <c r="C246" s="15" t="n"/>
      <c r="D246" s="16" t="n"/>
      <c r="E246" s="17" t="n"/>
      <c r="F246" s="17" t="n"/>
      <c r="G246" s="17" t="n"/>
      <c r="H246" s="15" t="n"/>
      <c r="I246" s="18" t="str">
        <f>IF(COUNTA(A246:H246,M246)=0,"",IF(O246=1,IF(H246="","Open",IF(OR(H246="Win",H246="Loss"),"Settled","Check outcome")),IF(COUNT(D246:G246)&lt;4,"Incomplete","Check inputs")))</f>
        <v/>
      </c>
      <c r="J246" s="19" t="str">
        <f>IF(O246=1,D246*E246*F246-F246-G246,"")</f>
        <v/>
      </c>
      <c r="K246" s="19" t="str">
        <f>IF(AND(O246=1,OR(H246="Win",H246="Loss")),IF(H246="Win",E246*F246,0)-F246-G246,"")</f>
        <v/>
      </c>
      <c r="L246" s="20" t="str">
        <f>IF(N246=1,(D246-IF(H246="Win",1,0))^2,"")</f>
        <v/>
      </c>
      <c r="M246" s="15" t="n"/>
      <c r="N246" s="18">
        <f>IF(AND(COUNT(D246)=1,D246&gt;=0,D246&lt;=1,OR(H246="Win",H246="Loss")),1,0)</f>
        <v>0</v>
      </c>
      <c r="O246" s="18">
        <f>IF(AND(COUNT(D246:G246)=4,D246&gt;=0,D246&lt;=1,E246&gt;=1,F246&gt;0,G246&gt;=0),1,0)</f>
        <v>0</v>
      </c>
    </row>
    <row r="247" ht="23" customHeight="1">
      <c r="A247" s="14" t="n"/>
      <c r="B247" s="15" t="n"/>
      <c r="C247" s="15" t="n"/>
      <c r="D247" s="16" t="n"/>
      <c r="E247" s="17" t="n"/>
      <c r="F247" s="17" t="n"/>
      <c r="G247" s="17" t="n"/>
      <c r="H247" s="15" t="n"/>
      <c r="I247" s="18" t="str">
        <f>IF(COUNTA(A247:H247,M247)=0,"",IF(O247=1,IF(H247="","Open",IF(OR(H247="Win",H247="Loss"),"Settled","Check outcome")),IF(COUNT(D247:G247)&lt;4,"Incomplete","Check inputs")))</f>
        <v/>
      </c>
      <c r="J247" s="19" t="str">
        <f>IF(O247=1,D247*E247*F247-F247-G247,"")</f>
        <v/>
      </c>
      <c r="K247" s="19" t="str">
        <f>IF(AND(O247=1,OR(H247="Win",H247="Loss")),IF(H247="Win",E247*F247,0)-F247-G247,"")</f>
        <v/>
      </c>
      <c r="L247" s="20" t="str">
        <f>IF(N247=1,(D247-IF(H247="Win",1,0))^2,"")</f>
        <v/>
      </c>
      <c r="M247" s="15" t="n"/>
      <c r="N247" s="18">
        <f>IF(AND(COUNT(D247)=1,D247&gt;=0,D247&lt;=1,OR(H247="Win",H247="Loss")),1,0)</f>
        <v>0</v>
      </c>
      <c r="O247" s="18">
        <f>IF(AND(COUNT(D247:G247)=4,D247&gt;=0,D247&lt;=1,E247&gt;=1,F247&gt;0,G247&gt;=0),1,0)</f>
        <v>0</v>
      </c>
    </row>
    <row r="248" ht="23" customHeight="1">
      <c r="A248" s="14" t="n"/>
      <c r="B248" s="15" t="n"/>
      <c r="C248" s="15" t="n"/>
      <c r="D248" s="16" t="n"/>
      <c r="E248" s="17" t="n"/>
      <c r="F248" s="17" t="n"/>
      <c r="G248" s="17" t="n"/>
      <c r="H248" s="15" t="n"/>
      <c r="I248" s="18" t="str">
        <f>IF(COUNTA(A248:H248,M248)=0,"",IF(O248=1,IF(H248="","Open",IF(OR(H248="Win",H248="Loss"),"Settled","Check outcome")),IF(COUNT(D248:G248)&lt;4,"Incomplete","Check inputs")))</f>
        <v/>
      </c>
      <c r="J248" s="19" t="str">
        <f>IF(O248=1,D248*E248*F248-F248-G248,"")</f>
        <v/>
      </c>
      <c r="K248" s="19" t="str">
        <f>IF(AND(O248=1,OR(H248="Win",H248="Loss")),IF(H248="Win",E248*F248,0)-F248-G248,"")</f>
        <v/>
      </c>
      <c r="L248" s="20" t="str">
        <f>IF(N248=1,(D248-IF(H248="Win",1,0))^2,"")</f>
        <v/>
      </c>
      <c r="M248" s="15" t="n"/>
      <c r="N248" s="18">
        <f>IF(AND(COUNT(D248)=1,D248&gt;=0,D248&lt;=1,OR(H248="Win",H248="Loss")),1,0)</f>
        <v>0</v>
      </c>
      <c r="O248" s="18">
        <f>IF(AND(COUNT(D248:G248)=4,D248&gt;=0,D248&lt;=1,E248&gt;=1,F248&gt;0,G248&gt;=0),1,0)</f>
        <v>0</v>
      </c>
    </row>
    <row r="249" ht="23" customHeight="1">
      <c r="A249" s="14" t="n"/>
      <c r="B249" s="15" t="n"/>
      <c r="C249" s="15" t="n"/>
      <c r="D249" s="16" t="n"/>
      <c r="E249" s="17" t="n"/>
      <c r="F249" s="17" t="n"/>
      <c r="G249" s="17" t="n"/>
      <c r="H249" s="15" t="n"/>
      <c r="I249" s="18" t="str">
        <f>IF(COUNTA(A249:H249,M249)=0,"",IF(O249=1,IF(H249="","Open",IF(OR(H249="Win",H249="Loss"),"Settled","Check outcome")),IF(COUNT(D249:G249)&lt;4,"Incomplete","Check inputs")))</f>
        <v/>
      </c>
      <c r="J249" s="19" t="str">
        <f>IF(O249=1,D249*E249*F249-F249-G249,"")</f>
        <v/>
      </c>
      <c r="K249" s="19" t="str">
        <f>IF(AND(O249=1,OR(H249="Win",H249="Loss")),IF(H249="Win",E249*F249,0)-F249-G249,"")</f>
        <v/>
      </c>
      <c r="L249" s="20" t="str">
        <f>IF(N249=1,(D249-IF(H249="Win",1,0))^2,"")</f>
        <v/>
      </c>
      <c r="M249" s="15" t="n"/>
      <c r="N249" s="18">
        <f>IF(AND(COUNT(D249)=1,D249&gt;=0,D249&lt;=1,OR(H249="Win",H249="Loss")),1,0)</f>
        <v>0</v>
      </c>
      <c r="O249" s="18">
        <f>IF(AND(COUNT(D249:G249)=4,D249&gt;=0,D249&lt;=1,E249&gt;=1,F249&gt;0,G249&gt;=0),1,0)</f>
        <v>0</v>
      </c>
    </row>
    <row r="250" ht="23" customHeight="1">
      <c r="A250" s="14" t="n"/>
      <c r="B250" s="15" t="n"/>
      <c r="C250" s="15" t="n"/>
      <c r="D250" s="16" t="n"/>
      <c r="E250" s="17" t="n"/>
      <c r="F250" s="17" t="n"/>
      <c r="G250" s="17" t="n"/>
      <c r="H250" s="15" t="n"/>
      <c r="I250" s="18" t="str">
        <f>IF(COUNTA(A250:H250,M250)=0,"",IF(O250=1,IF(H250="","Open",IF(OR(H250="Win",H250="Loss"),"Settled","Check outcome")),IF(COUNT(D250:G250)&lt;4,"Incomplete","Check inputs")))</f>
        <v/>
      </c>
      <c r="J250" s="19" t="str">
        <f>IF(O250=1,D250*E250*F250-F250-G250,"")</f>
        <v/>
      </c>
      <c r="K250" s="19" t="str">
        <f>IF(AND(O250=1,OR(H250="Win",H250="Loss")),IF(H250="Win",E250*F250,0)-F250-G250,"")</f>
        <v/>
      </c>
      <c r="L250" s="20" t="str">
        <f>IF(N250=1,(D250-IF(H250="Win",1,0))^2,"")</f>
        <v/>
      </c>
      <c r="M250" s="15" t="n"/>
      <c r="N250" s="18">
        <f>IF(AND(COUNT(D250)=1,D250&gt;=0,D250&lt;=1,OR(H250="Win",H250="Loss")),1,0)</f>
        <v>0</v>
      </c>
      <c r="O250" s="18">
        <f>IF(AND(COUNT(D250:G250)=4,D250&gt;=0,D250&lt;=1,E250&gt;=1,F250&gt;0,G250&gt;=0),1,0)</f>
        <v>0</v>
      </c>
    </row>
    <row r="251" ht="23" customHeight="1">
      <c r="A251" s="14" t="n"/>
      <c r="B251" s="15" t="n"/>
      <c r="C251" s="15" t="n"/>
      <c r="D251" s="16" t="n"/>
      <c r="E251" s="17" t="n"/>
      <c r="F251" s="17" t="n"/>
      <c r="G251" s="17" t="n"/>
      <c r="H251" s="15" t="n"/>
      <c r="I251" s="18" t="str">
        <f>IF(COUNTA(A251:H251,M251)=0,"",IF(O251=1,IF(H251="","Open",IF(OR(H251="Win",H251="Loss"),"Settled","Check outcome")),IF(COUNT(D251:G251)&lt;4,"Incomplete","Check inputs")))</f>
        <v/>
      </c>
      <c r="J251" s="19" t="str">
        <f>IF(O251=1,D251*E251*F251-F251-G251,"")</f>
        <v/>
      </c>
      <c r="K251" s="19" t="str">
        <f>IF(AND(O251=1,OR(H251="Win",H251="Loss")),IF(H251="Win",E251*F251,0)-F251-G251,"")</f>
        <v/>
      </c>
      <c r="L251" s="20" t="str">
        <f>IF(N251=1,(D251-IF(H251="Win",1,0))^2,"")</f>
        <v/>
      </c>
      <c r="M251" s="15" t="n"/>
      <c r="N251" s="18">
        <f>IF(AND(COUNT(D251)=1,D251&gt;=0,D251&lt;=1,OR(H251="Win",H251="Loss")),1,0)</f>
        <v>0</v>
      </c>
      <c r="O251" s="18">
        <f>IF(AND(COUNT(D251:G251)=4,D251&gt;=0,D251&lt;=1,E251&gt;=1,F251&gt;0,G251&gt;=0),1,0)</f>
        <v>0</v>
      </c>
    </row>
    <row r="252" ht="23" customHeight="1">
      <c r="A252" s="14" t="n"/>
      <c r="B252" s="15" t="n"/>
      <c r="C252" s="15" t="n"/>
      <c r="D252" s="16" t="n"/>
      <c r="E252" s="17" t="n"/>
      <c r="F252" s="17" t="n"/>
      <c r="G252" s="17" t="n"/>
      <c r="H252" s="15" t="n"/>
      <c r="I252" s="18" t="str">
        <f>IF(COUNTA(A252:H252,M252)=0,"",IF(O252=1,IF(H252="","Open",IF(OR(H252="Win",H252="Loss"),"Settled","Check outcome")),IF(COUNT(D252:G252)&lt;4,"Incomplete","Check inputs")))</f>
        <v/>
      </c>
      <c r="J252" s="19" t="str">
        <f>IF(O252=1,D252*E252*F252-F252-G252,"")</f>
        <v/>
      </c>
      <c r="K252" s="19" t="str">
        <f>IF(AND(O252=1,OR(H252="Win",H252="Loss")),IF(H252="Win",E252*F252,0)-F252-G252,"")</f>
        <v/>
      </c>
      <c r="L252" s="20" t="str">
        <f>IF(N252=1,(D252-IF(H252="Win",1,0))^2,"")</f>
        <v/>
      </c>
      <c r="M252" s="15" t="n"/>
      <c r="N252" s="18">
        <f>IF(AND(COUNT(D252)=1,D252&gt;=0,D252&lt;=1,OR(H252="Win",H252="Loss")),1,0)</f>
        <v>0</v>
      </c>
      <c r="O252" s="18">
        <f>IF(AND(COUNT(D252:G252)=4,D252&gt;=0,D252&lt;=1,E252&gt;=1,F252&gt;0,G252&gt;=0),1,0)</f>
        <v>0</v>
      </c>
    </row>
    <row r="253" ht="23" customHeight="1">
      <c r="A253" s="14" t="n"/>
      <c r="B253" s="15" t="n"/>
      <c r="C253" s="15" t="n"/>
      <c r="D253" s="16" t="n"/>
      <c r="E253" s="17" t="n"/>
      <c r="F253" s="17" t="n"/>
      <c r="G253" s="17" t="n"/>
      <c r="H253" s="15" t="n"/>
      <c r="I253" s="18" t="str">
        <f>IF(COUNTA(A253:H253,M253)=0,"",IF(O253=1,IF(H253="","Open",IF(OR(H253="Win",H253="Loss"),"Settled","Check outcome")),IF(COUNT(D253:G253)&lt;4,"Incomplete","Check inputs")))</f>
        <v/>
      </c>
      <c r="J253" s="19" t="str">
        <f>IF(O253=1,D253*E253*F253-F253-G253,"")</f>
        <v/>
      </c>
      <c r="K253" s="19" t="str">
        <f>IF(AND(O253=1,OR(H253="Win",H253="Loss")),IF(H253="Win",E253*F253,0)-F253-G253,"")</f>
        <v/>
      </c>
      <c r="L253" s="20" t="str">
        <f>IF(N253=1,(D253-IF(H253="Win",1,0))^2,"")</f>
        <v/>
      </c>
      <c r="M253" s="15" t="n"/>
      <c r="N253" s="18">
        <f>IF(AND(COUNT(D253)=1,D253&gt;=0,D253&lt;=1,OR(H253="Win",H253="Loss")),1,0)</f>
        <v>0</v>
      </c>
      <c r="O253" s="18">
        <f>IF(AND(COUNT(D253:G253)=4,D253&gt;=0,D253&lt;=1,E253&gt;=1,F253&gt;0,G253&gt;=0),1,0)</f>
        <v>0</v>
      </c>
    </row>
    <row r="254" ht="23" customHeight="1">
      <c r="A254" s="14" t="n"/>
      <c r="B254" s="15" t="n"/>
      <c r="C254" s="15" t="n"/>
      <c r="D254" s="16" t="n"/>
      <c r="E254" s="17" t="n"/>
      <c r="F254" s="17" t="n"/>
      <c r="G254" s="17" t="n"/>
      <c r="H254" s="15" t="n"/>
      <c r="I254" s="18" t="str">
        <f>IF(COUNTA(A254:H254,M254)=0,"",IF(O254=1,IF(H254="","Open",IF(OR(H254="Win",H254="Loss"),"Settled","Check outcome")),IF(COUNT(D254:G254)&lt;4,"Incomplete","Check inputs")))</f>
        <v/>
      </c>
      <c r="J254" s="19" t="str">
        <f>IF(O254=1,D254*E254*F254-F254-G254,"")</f>
        <v/>
      </c>
      <c r="K254" s="19" t="str">
        <f>IF(AND(O254=1,OR(H254="Win",H254="Loss")),IF(H254="Win",E254*F254,0)-F254-G254,"")</f>
        <v/>
      </c>
      <c r="L254" s="20" t="str">
        <f>IF(N254=1,(D254-IF(H254="Win",1,0))^2,"")</f>
        <v/>
      </c>
      <c r="M254" s="15" t="n"/>
      <c r="N254" s="18">
        <f>IF(AND(COUNT(D254)=1,D254&gt;=0,D254&lt;=1,OR(H254="Win",H254="Loss")),1,0)</f>
        <v>0</v>
      </c>
      <c r="O254" s="18">
        <f>IF(AND(COUNT(D254:G254)=4,D254&gt;=0,D254&lt;=1,E254&gt;=1,F254&gt;0,G254&gt;=0),1,0)</f>
        <v>0</v>
      </c>
    </row>
    <row r="255" ht="23" customHeight="1">
      <c r="A255" s="14" t="n"/>
      <c r="B255" s="15" t="n"/>
      <c r="C255" s="15" t="n"/>
      <c r="D255" s="16" t="n"/>
      <c r="E255" s="17" t="n"/>
      <c r="F255" s="17" t="n"/>
      <c r="G255" s="17" t="n"/>
      <c r="H255" s="15" t="n"/>
      <c r="I255" s="18" t="str">
        <f>IF(COUNTA(A255:H255,M255)=0,"",IF(O255=1,IF(H255="","Open",IF(OR(H255="Win",H255="Loss"),"Settled","Check outcome")),IF(COUNT(D255:G255)&lt;4,"Incomplete","Check inputs")))</f>
        <v/>
      </c>
      <c r="J255" s="19" t="str">
        <f>IF(O255=1,D255*E255*F255-F255-G255,"")</f>
        <v/>
      </c>
      <c r="K255" s="19" t="str">
        <f>IF(AND(O255=1,OR(H255="Win",H255="Loss")),IF(H255="Win",E255*F255,0)-F255-G255,"")</f>
        <v/>
      </c>
      <c r="L255" s="20" t="str">
        <f>IF(N255=1,(D255-IF(H255="Win",1,0))^2,"")</f>
        <v/>
      </c>
      <c r="M255" s="15" t="n"/>
      <c r="N255" s="18">
        <f>IF(AND(COUNT(D255)=1,D255&gt;=0,D255&lt;=1,OR(H255="Win",H255="Loss")),1,0)</f>
        <v>0</v>
      </c>
      <c r="O255" s="18">
        <f>IF(AND(COUNT(D255:G255)=4,D255&gt;=0,D255&lt;=1,E255&gt;=1,F255&gt;0,G255&gt;=0),1,0)</f>
        <v>0</v>
      </c>
    </row>
    <row r="256" ht="23" customHeight="1">
      <c r="A256" s="14" t="n"/>
      <c r="B256" s="15" t="n"/>
      <c r="C256" s="15" t="n"/>
      <c r="D256" s="16" t="n"/>
      <c r="E256" s="17" t="n"/>
      <c r="F256" s="17" t="n"/>
      <c r="G256" s="17" t="n"/>
      <c r="H256" s="15" t="n"/>
      <c r="I256" s="18" t="str">
        <f>IF(COUNTA(A256:H256,M256)=0,"",IF(O256=1,IF(H256="","Open",IF(OR(H256="Win",H256="Loss"),"Settled","Check outcome")),IF(COUNT(D256:G256)&lt;4,"Incomplete","Check inputs")))</f>
        <v/>
      </c>
      <c r="J256" s="19" t="str">
        <f>IF(O256=1,D256*E256*F256-F256-G256,"")</f>
        <v/>
      </c>
      <c r="K256" s="19" t="str">
        <f>IF(AND(O256=1,OR(H256="Win",H256="Loss")),IF(H256="Win",E256*F256,0)-F256-G256,"")</f>
        <v/>
      </c>
      <c r="L256" s="20" t="str">
        <f>IF(N256=1,(D256-IF(H256="Win",1,0))^2,"")</f>
        <v/>
      </c>
      <c r="M256" s="15" t="n"/>
      <c r="N256" s="18">
        <f>IF(AND(COUNT(D256)=1,D256&gt;=0,D256&lt;=1,OR(H256="Win",H256="Loss")),1,0)</f>
        <v>0</v>
      </c>
      <c r="O256" s="18">
        <f>IF(AND(COUNT(D256:G256)=4,D256&gt;=0,D256&lt;=1,E256&gt;=1,F256&gt;0,G256&gt;=0),1,0)</f>
        <v>0</v>
      </c>
    </row>
    <row r="257" ht="23" customHeight="1">
      <c r="A257" s="14" t="n"/>
      <c r="B257" s="15" t="n"/>
      <c r="C257" s="15" t="n"/>
      <c r="D257" s="16" t="n"/>
      <c r="E257" s="17" t="n"/>
      <c r="F257" s="17" t="n"/>
      <c r="G257" s="17" t="n"/>
      <c r="H257" s="15" t="n"/>
      <c r="I257" s="18" t="str">
        <f>IF(COUNTA(A257:H257,M257)=0,"",IF(O257=1,IF(H257="","Open",IF(OR(H257="Win",H257="Loss"),"Settled","Check outcome")),IF(COUNT(D257:G257)&lt;4,"Incomplete","Check inputs")))</f>
        <v/>
      </c>
      <c r="J257" s="19" t="str">
        <f>IF(O257=1,D257*E257*F257-F257-G257,"")</f>
        <v/>
      </c>
      <c r="K257" s="19" t="str">
        <f>IF(AND(O257=1,OR(H257="Win",H257="Loss")),IF(H257="Win",E257*F257,0)-F257-G257,"")</f>
        <v/>
      </c>
      <c r="L257" s="20" t="str">
        <f>IF(N257=1,(D257-IF(H257="Win",1,0))^2,"")</f>
        <v/>
      </c>
      <c r="M257" s="15" t="n"/>
      <c r="N257" s="18">
        <f>IF(AND(COUNT(D257)=1,D257&gt;=0,D257&lt;=1,OR(H257="Win",H257="Loss")),1,0)</f>
        <v>0</v>
      </c>
      <c r="O257" s="18">
        <f>IF(AND(COUNT(D257:G257)=4,D257&gt;=0,D257&lt;=1,E257&gt;=1,F257&gt;0,G257&gt;=0),1,0)</f>
        <v>0</v>
      </c>
    </row>
    <row r="258" ht="23" customHeight="1">
      <c r="A258" s="14" t="n"/>
      <c r="B258" s="15" t="n"/>
      <c r="C258" s="15" t="n"/>
      <c r="D258" s="16" t="n"/>
      <c r="E258" s="17" t="n"/>
      <c r="F258" s="17" t="n"/>
      <c r="G258" s="17" t="n"/>
      <c r="H258" s="15" t="n"/>
      <c r="I258" s="18" t="str">
        <f>IF(COUNTA(A258:H258,M258)=0,"",IF(O258=1,IF(H258="","Open",IF(OR(H258="Win",H258="Loss"),"Settled","Check outcome")),IF(COUNT(D258:G258)&lt;4,"Incomplete","Check inputs")))</f>
        <v/>
      </c>
      <c r="J258" s="19" t="str">
        <f>IF(O258=1,D258*E258*F258-F258-G258,"")</f>
        <v/>
      </c>
      <c r="K258" s="19" t="str">
        <f>IF(AND(O258=1,OR(H258="Win",H258="Loss")),IF(H258="Win",E258*F258,0)-F258-G258,"")</f>
        <v/>
      </c>
      <c r="L258" s="20" t="str">
        <f>IF(N258=1,(D258-IF(H258="Win",1,0))^2,"")</f>
        <v/>
      </c>
      <c r="M258" s="15" t="n"/>
      <c r="N258" s="18">
        <f>IF(AND(COUNT(D258)=1,D258&gt;=0,D258&lt;=1,OR(H258="Win",H258="Loss")),1,0)</f>
        <v>0</v>
      </c>
      <c r="O258" s="18">
        <f>IF(AND(COUNT(D258:G258)=4,D258&gt;=0,D258&lt;=1,E258&gt;=1,F258&gt;0,G258&gt;=0),1,0)</f>
        <v>0</v>
      </c>
    </row>
    <row r="259" ht="23" customHeight="1">
      <c r="A259" s="14" t="n"/>
      <c r="B259" s="15" t="n"/>
      <c r="C259" s="15" t="n"/>
      <c r="D259" s="16" t="n"/>
      <c r="E259" s="17" t="n"/>
      <c r="F259" s="17" t="n"/>
      <c r="G259" s="17" t="n"/>
      <c r="H259" s="15" t="n"/>
      <c r="I259" s="18" t="str">
        <f>IF(COUNTA(A259:H259,M259)=0,"",IF(O259=1,IF(H259="","Open",IF(OR(H259="Win",H259="Loss"),"Settled","Check outcome")),IF(COUNT(D259:G259)&lt;4,"Incomplete","Check inputs")))</f>
        <v/>
      </c>
      <c r="J259" s="19" t="str">
        <f>IF(O259=1,D259*E259*F259-F259-G259,"")</f>
        <v/>
      </c>
      <c r="K259" s="19" t="str">
        <f>IF(AND(O259=1,OR(H259="Win",H259="Loss")),IF(H259="Win",E259*F259,0)-F259-G259,"")</f>
        <v/>
      </c>
      <c r="L259" s="20" t="str">
        <f>IF(N259=1,(D259-IF(H259="Win",1,0))^2,"")</f>
        <v/>
      </c>
      <c r="M259" s="15" t="n"/>
      <c r="N259" s="18">
        <f>IF(AND(COUNT(D259)=1,D259&gt;=0,D259&lt;=1,OR(H259="Win",H259="Loss")),1,0)</f>
        <v>0</v>
      </c>
      <c r="O259" s="18">
        <f>IF(AND(COUNT(D259:G259)=4,D259&gt;=0,D259&lt;=1,E259&gt;=1,F259&gt;0,G259&gt;=0),1,0)</f>
        <v>0</v>
      </c>
    </row>
    <row r="260" ht="23" customHeight="1">
      <c r="A260" s="14" t="n"/>
      <c r="B260" s="15" t="n"/>
      <c r="C260" s="15" t="n"/>
      <c r="D260" s="16" t="n"/>
      <c r="E260" s="17" t="n"/>
      <c r="F260" s="17" t="n"/>
      <c r="G260" s="17" t="n"/>
      <c r="H260" s="15" t="n"/>
      <c r="I260" s="18" t="str">
        <f>IF(COUNTA(A260:H260,M260)=0,"",IF(O260=1,IF(H260="","Open",IF(OR(H260="Win",H260="Loss"),"Settled","Check outcome")),IF(COUNT(D260:G260)&lt;4,"Incomplete","Check inputs")))</f>
        <v/>
      </c>
      <c r="J260" s="19" t="str">
        <f>IF(O260=1,D260*E260*F260-F260-G260,"")</f>
        <v/>
      </c>
      <c r="K260" s="19" t="str">
        <f>IF(AND(O260=1,OR(H260="Win",H260="Loss")),IF(H260="Win",E260*F260,0)-F260-G260,"")</f>
        <v/>
      </c>
      <c r="L260" s="20" t="str">
        <f>IF(N260=1,(D260-IF(H260="Win",1,0))^2,"")</f>
        <v/>
      </c>
      <c r="M260" s="15" t="n"/>
      <c r="N260" s="18">
        <f>IF(AND(COUNT(D260)=1,D260&gt;=0,D260&lt;=1,OR(H260="Win",H260="Loss")),1,0)</f>
        <v>0</v>
      </c>
      <c r="O260" s="18">
        <f>IF(AND(COUNT(D260:G260)=4,D260&gt;=0,D260&lt;=1,E260&gt;=1,F260&gt;0,G260&gt;=0),1,0)</f>
        <v>0</v>
      </c>
    </row>
    <row r="261" ht="23" customHeight="1">
      <c r="A261" s="14" t="n"/>
      <c r="B261" s="15" t="n"/>
      <c r="C261" s="15" t="n"/>
      <c r="D261" s="16" t="n"/>
      <c r="E261" s="17" t="n"/>
      <c r="F261" s="17" t="n"/>
      <c r="G261" s="17" t="n"/>
      <c r="H261" s="15" t="n"/>
      <c r="I261" s="18" t="str">
        <f>IF(COUNTA(A261:H261,M261)=0,"",IF(O261=1,IF(H261="","Open",IF(OR(H261="Win",H261="Loss"),"Settled","Check outcome")),IF(COUNT(D261:G261)&lt;4,"Incomplete","Check inputs")))</f>
        <v/>
      </c>
      <c r="J261" s="19" t="str">
        <f>IF(O261=1,D261*E261*F261-F261-G261,"")</f>
        <v/>
      </c>
      <c r="K261" s="19" t="str">
        <f>IF(AND(O261=1,OR(H261="Win",H261="Loss")),IF(H261="Win",E261*F261,0)-F261-G261,"")</f>
        <v/>
      </c>
      <c r="L261" s="20" t="str">
        <f>IF(N261=1,(D261-IF(H261="Win",1,0))^2,"")</f>
        <v/>
      </c>
      <c r="M261" s="15" t="n"/>
      <c r="N261" s="18">
        <f>IF(AND(COUNT(D261)=1,D261&gt;=0,D261&lt;=1,OR(H261="Win",H261="Loss")),1,0)</f>
        <v>0</v>
      </c>
      <c r="O261" s="18">
        <f>IF(AND(COUNT(D261:G261)=4,D261&gt;=0,D261&lt;=1,E261&gt;=1,F261&gt;0,G261&gt;=0),1,0)</f>
        <v>0</v>
      </c>
    </row>
    <row r="262" ht="23" customHeight="1">
      <c r="A262" s="14" t="n"/>
      <c r="B262" s="15" t="n"/>
      <c r="C262" s="15" t="n"/>
      <c r="D262" s="16" t="n"/>
      <c r="E262" s="17" t="n"/>
      <c r="F262" s="17" t="n"/>
      <c r="G262" s="17" t="n"/>
      <c r="H262" s="15" t="n"/>
      <c r="I262" s="18" t="str">
        <f>IF(COUNTA(A262:H262,M262)=0,"",IF(O262=1,IF(H262="","Open",IF(OR(H262="Win",H262="Loss"),"Settled","Check outcome")),IF(COUNT(D262:G262)&lt;4,"Incomplete","Check inputs")))</f>
        <v/>
      </c>
      <c r="J262" s="19" t="str">
        <f>IF(O262=1,D262*E262*F262-F262-G262,"")</f>
        <v/>
      </c>
      <c r="K262" s="19" t="str">
        <f>IF(AND(O262=1,OR(H262="Win",H262="Loss")),IF(H262="Win",E262*F262,0)-F262-G262,"")</f>
        <v/>
      </c>
      <c r="L262" s="20" t="str">
        <f>IF(N262=1,(D262-IF(H262="Win",1,0))^2,"")</f>
        <v/>
      </c>
      <c r="M262" s="15" t="n"/>
      <c r="N262" s="18">
        <f>IF(AND(COUNT(D262)=1,D262&gt;=0,D262&lt;=1,OR(H262="Win",H262="Loss")),1,0)</f>
        <v>0</v>
      </c>
      <c r="O262" s="18">
        <f>IF(AND(COUNT(D262:G262)=4,D262&gt;=0,D262&lt;=1,E262&gt;=1,F262&gt;0,G262&gt;=0),1,0)</f>
        <v>0</v>
      </c>
    </row>
    <row r="263" ht="23" customHeight="1">
      <c r="A263" s="14" t="n"/>
      <c r="B263" s="15" t="n"/>
      <c r="C263" s="15" t="n"/>
      <c r="D263" s="16" t="n"/>
      <c r="E263" s="17" t="n"/>
      <c r="F263" s="17" t="n"/>
      <c r="G263" s="17" t="n"/>
      <c r="H263" s="15" t="n"/>
      <c r="I263" s="18" t="str">
        <f>IF(COUNTA(A263:H263,M263)=0,"",IF(O263=1,IF(H263="","Open",IF(OR(H263="Win",H263="Loss"),"Settled","Check outcome")),IF(COUNT(D263:G263)&lt;4,"Incomplete","Check inputs")))</f>
        <v/>
      </c>
      <c r="J263" s="19" t="str">
        <f>IF(O263=1,D263*E263*F263-F263-G263,"")</f>
        <v/>
      </c>
      <c r="K263" s="19" t="str">
        <f>IF(AND(O263=1,OR(H263="Win",H263="Loss")),IF(H263="Win",E263*F263,0)-F263-G263,"")</f>
        <v/>
      </c>
      <c r="L263" s="20" t="str">
        <f>IF(N263=1,(D263-IF(H263="Win",1,0))^2,"")</f>
        <v/>
      </c>
      <c r="M263" s="15" t="n"/>
      <c r="N263" s="18">
        <f>IF(AND(COUNT(D263)=1,D263&gt;=0,D263&lt;=1,OR(H263="Win",H263="Loss")),1,0)</f>
        <v>0</v>
      </c>
      <c r="O263" s="18">
        <f>IF(AND(COUNT(D263:G263)=4,D263&gt;=0,D263&lt;=1,E263&gt;=1,F263&gt;0,G263&gt;=0),1,0)</f>
        <v>0</v>
      </c>
    </row>
    <row r="264" ht="23" customHeight="1">
      <c r="A264" s="14" t="n"/>
      <c r="B264" s="15" t="n"/>
      <c r="C264" s="15" t="n"/>
      <c r="D264" s="16" t="n"/>
      <c r="E264" s="17" t="n"/>
      <c r="F264" s="17" t="n"/>
      <c r="G264" s="17" t="n"/>
      <c r="H264" s="15" t="n"/>
      <c r="I264" s="18" t="str">
        <f>IF(COUNTA(A264:H264,M264)=0,"",IF(O264=1,IF(H264="","Open",IF(OR(H264="Win",H264="Loss"),"Settled","Check outcome")),IF(COUNT(D264:G264)&lt;4,"Incomplete","Check inputs")))</f>
        <v/>
      </c>
      <c r="J264" s="19" t="str">
        <f>IF(O264=1,D264*E264*F264-F264-G264,"")</f>
        <v/>
      </c>
      <c r="K264" s="19" t="str">
        <f>IF(AND(O264=1,OR(H264="Win",H264="Loss")),IF(H264="Win",E264*F264,0)-F264-G264,"")</f>
        <v/>
      </c>
      <c r="L264" s="20" t="str">
        <f>IF(N264=1,(D264-IF(H264="Win",1,0))^2,"")</f>
        <v/>
      </c>
      <c r="M264" s="15" t="n"/>
      <c r="N264" s="18">
        <f>IF(AND(COUNT(D264)=1,D264&gt;=0,D264&lt;=1,OR(H264="Win",H264="Loss")),1,0)</f>
        <v>0</v>
      </c>
      <c r="O264" s="18">
        <f>IF(AND(COUNT(D264:G264)=4,D264&gt;=0,D264&lt;=1,E264&gt;=1,F264&gt;0,G264&gt;=0),1,0)</f>
        <v>0</v>
      </c>
    </row>
    <row r="265" ht="23" customHeight="1">
      <c r="A265" s="14" t="n"/>
      <c r="B265" s="15" t="n"/>
      <c r="C265" s="15" t="n"/>
      <c r="D265" s="16" t="n"/>
      <c r="E265" s="17" t="n"/>
      <c r="F265" s="17" t="n"/>
      <c r="G265" s="17" t="n"/>
      <c r="H265" s="15" t="n"/>
      <c r="I265" s="18" t="str">
        <f>IF(COUNTA(A265:H265,M265)=0,"",IF(O265=1,IF(H265="","Open",IF(OR(H265="Win",H265="Loss"),"Settled","Check outcome")),IF(COUNT(D265:G265)&lt;4,"Incomplete","Check inputs")))</f>
        <v/>
      </c>
      <c r="J265" s="19" t="str">
        <f>IF(O265=1,D265*E265*F265-F265-G265,"")</f>
        <v/>
      </c>
      <c r="K265" s="19" t="str">
        <f>IF(AND(O265=1,OR(H265="Win",H265="Loss")),IF(H265="Win",E265*F265,0)-F265-G265,"")</f>
        <v/>
      </c>
      <c r="L265" s="20" t="str">
        <f>IF(N265=1,(D265-IF(H265="Win",1,0))^2,"")</f>
        <v/>
      </c>
      <c r="M265" s="15" t="n"/>
      <c r="N265" s="18">
        <f>IF(AND(COUNT(D265)=1,D265&gt;=0,D265&lt;=1,OR(H265="Win",H265="Loss")),1,0)</f>
        <v>0</v>
      </c>
      <c r="O265" s="18">
        <f>IF(AND(COUNT(D265:G265)=4,D265&gt;=0,D265&lt;=1,E265&gt;=1,F265&gt;0,G265&gt;=0),1,0)</f>
        <v>0</v>
      </c>
    </row>
    <row r="266" ht="23" customHeight="1">
      <c r="A266" s="14" t="n"/>
      <c r="B266" s="15" t="n"/>
      <c r="C266" s="15" t="n"/>
      <c r="D266" s="16" t="n"/>
      <c r="E266" s="17" t="n"/>
      <c r="F266" s="17" t="n"/>
      <c r="G266" s="17" t="n"/>
      <c r="H266" s="15" t="n"/>
      <c r="I266" s="18" t="str">
        <f>IF(COUNTA(A266:H266,M266)=0,"",IF(O266=1,IF(H266="","Open",IF(OR(H266="Win",H266="Loss"),"Settled","Check outcome")),IF(COUNT(D266:G266)&lt;4,"Incomplete","Check inputs")))</f>
        <v/>
      </c>
      <c r="J266" s="19" t="str">
        <f>IF(O266=1,D266*E266*F266-F266-G266,"")</f>
        <v/>
      </c>
      <c r="K266" s="19" t="str">
        <f>IF(AND(O266=1,OR(H266="Win",H266="Loss")),IF(H266="Win",E266*F266,0)-F266-G266,"")</f>
        <v/>
      </c>
      <c r="L266" s="20" t="str">
        <f>IF(N266=1,(D266-IF(H266="Win",1,0))^2,"")</f>
        <v/>
      </c>
      <c r="M266" s="15" t="n"/>
      <c r="N266" s="18">
        <f>IF(AND(COUNT(D266)=1,D266&gt;=0,D266&lt;=1,OR(H266="Win",H266="Loss")),1,0)</f>
        <v>0</v>
      </c>
      <c r="O266" s="18">
        <f>IF(AND(COUNT(D266:G266)=4,D266&gt;=0,D266&lt;=1,E266&gt;=1,F266&gt;0,G266&gt;=0),1,0)</f>
        <v>0</v>
      </c>
    </row>
    <row r="267" ht="23" customHeight="1">
      <c r="A267" s="14" t="n"/>
      <c r="B267" s="15" t="n"/>
      <c r="C267" s="15" t="n"/>
      <c r="D267" s="16" t="n"/>
      <c r="E267" s="17" t="n"/>
      <c r="F267" s="17" t="n"/>
      <c r="G267" s="17" t="n"/>
      <c r="H267" s="15" t="n"/>
      <c r="I267" s="18" t="str">
        <f>IF(COUNTA(A267:H267,M267)=0,"",IF(O267=1,IF(H267="","Open",IF(OR(H267="Win",H267="Loss"),"Settled","Check outcome")),IF(COUNT(D267:G267)&lt;4,"Incomplete","Check inputs")))</f>
        <v/>
      </c>
      <c r="J267" s="19" t="str">
        <f>IF(O267=1,D267*E267*F267-F267-G267,"")</f>
        <v/>
      </c>
      <c r="K267" s="19" t="str">
        <f>IF(AND(O267=1,OR(H267="Win",H267="Loss")),IF(H267="Win",E267*F267,0)-F267-G267,"")</f>
        <v/>
      </c>
      <c r="L267" s="20" t="str">
        <f>IF(N267=1,(D267-IF(H267="Win",1,0))^2,"")</f>
        <v/>
      </c>
      <c r="M267" s="15" t="n"/>
      <c r="N267" s="18">
        <f>IF(AND(COUNT(D267)=1,D267&gt;=0,D267&lt;=1,OR(H267="Win",H267="Loss")),1,0)</f>
        <v>0</v>
      </c>
      <c r="O267" s="18">
        <f>IF(AND(COUNT(D267:G267)=4,D267&gt;=0,D267&lt;=1,E267&gt;=1,F267&gt;0,G267&gt;=0),1,0)</f>
        <v>0</v>
      </c>
    </row>
    <row r="268" ht="23" customHeight="1">
      <c r="A268" s="14" t="n"/>
      <c r="B268" s="15" t="n"/>
      <c r="C268" s="15" t="n"/>
      <c r="D268" s="16" t="n"/>
      <c r="E268" s="17" t="n"/>
      <c r="F268" s="17" t="n"/>
      <c r="G268" s="17" t="n"/>
      <c r="H268" s="15" t="n"/>
      <c r="I268" s="18" t="str">
        <f>IF(COUNTA(A268:H268,M268)=0,"",IF(O268=1,IF(H268="","Open",IF(OR(H268="Win",H268="Loss"),"Settled","Check outcome")),IF(COUNT(D268:G268)&lt;4,"Incomplete","Check inputs")))</f>
        <v/>
      </c>
      <c r="J268" s="19" t="str">
        <f>IF(O268=1,D268*E268*F268-F268-G268,"")</f>
        <v/>
      </c>
      <c r="K268" s="19" t="str">
        <f>IF(AND(O268=1,OR(H268="Win",H268="Loss")),IF(H268="Win",E268*F268,0)-F268-G268,"")</f>
        <v/>
      </c>
      <c r="L268" s="20" t="str">
        <f>IF(N268=1,(D268-IF(H268="Win",1,0))^2,"")</f>
        <v/>
      </c>
      <c r="M268" s="15" t="n"/>
      <c r="N268" s="18">
        <f>IF(AND(COUNT(D268)=1,D268&gt;=0,D268&lt;=1,OR(H268="Win",H268="Loss")),1,0)</f>
        <v>0</v>
      </c>
      <c r="O268" s="18">
        <f>IF(AND(COUNT(D268:G268)=4,D268&gt;=0,D268&lt;=1,E268&gt;=1,F268&gt;0,G268&gt;=0),1,0)</f>
        <v>0</v>
      </c>
    </row>
    <row r="269" ht="23" customHeight="1">
      <c r="A269" s="14" t="n"/>
      <c r="B269" s="15" t="n"/>
      <c r="C269" s="15" t="n"/>
      <c r="D269" s="16" t="n"/>
      <c r="E269" s="17" t="n"/>
      <c r="F269" s="17" t="n"/>
      <c r="G269" s="17" t="n"/>
      <c r="H269" s="15" t="n"/>
      <c r="I269" s="18" t="str">
        <f>IF(COUNTA(A269:H269,M269)=0,"",IF(O269=1,IF(H269="","Open",IF(OR(H269="Win",H269="Loss"),"Settled","Check outcome")),IF(COUNT(D269:G269)&lt;4,"Incomplete","Check inputs")))</f>
        <v/>
      </c>
      <c r="J269" s="19" t="str">
        <f>IF(O269=1,D269*E269*F269-F269-G269,"")</f>
        <v/>
      </c>
      <c r="K269" s="19" t="str">
        <f>IF(AND(O269=1,OR(H269="Win",H269="Loss")),IF(H269="Win",E269*F269,0)-F269-G269,"")</f>
        <v/>
      </c>
      <c r="L269" s="20" t="str">
        <f>IF(N269=1,(D269-IF(H269="Win",1,0))^2,"")</f>
        <v/>
      </c>
      <c r="M269" s="15" t="n"/>
      <c r="N269" s="18">
        <f>IF(AND(COUNT(D269)=1,D269&gt;=0,D269&lt;=1,OR(H269="Win",H269="Loss")),1,0)</f>
        <v>0</v>
      </c>
      <c r="O269" s="18">
        <f>IF(AND(COUNT(D269:G269)=4,D269&gt;=0,D269&lt;=1,E269&gt;=1,F269&gt;0,G269&gt;=0),1,0)</f>
        <v>0</v>
      </c>
    </row>
    <row r="270" ht="23" customHeight="1">
      <c r="A270" s="14" t="n"/>
      <c r="B270" s="15" t="n"/>
      <c r="C270" s="15" t="n"/>
      <c r="D270" s="16" t="n"/>
      <c r="E270" s="17" t="n"/>
      <c r="F270" s="17" t="n"/>
      <c r="G270" s="17" t="n"/>
      <c r="H270" s="15" t="n"/>
      <c r="I270" s="18" t="str">
        <f>IF(COUNTA(A270:H270,M270)=0,"",IF(O270=1,IF(H270="","Open",IF(OR(H270="Win",H270="Loss"),"Settled","Check outcome")),IF(COUNT(D270:G270)&lt;4,"Incomplete","Check inputs")))</f>
        <v/>
      </c>
      <c r="J270" s="19" t="str">
        <f>IF(O270=1,D270*E270*F270-F270-G270,"")</f>
        <v/>
      </c>
      <c r="K270" s="19" t="str">
        <f>IF(AND(O270=1,OR(H270="Win",H270="Loss")),IF(H270="Win",E270*F270,0)-F270-G270,"")</f>
        <v/>
      </c>
      <c r="L270" s="20" t="str">
        <f>IF(N270=1,(D270-IF(H270="Win",1,0))^2,"")</f>
        <v/>
      </c>
      <c r="M270" s="15" t="n"/>
      <c r="N270" s="18">
        <f>IF(AND(COUNT(D270)=1,D270&gt;=0,D270&lt;=1,OR(H270="Win",H270="Loss")),1,0)</f>
        <v>0</v>
      </c>
      <c r="O270" s="18">
        <f>IF(AND(COUNT(D270:G270)=4,D270&gt;=0,D270&lt;=1,E270&gt;=1,F270&gt;0,G270&gt;=0),1,0)</f>
        <v>0</v>
      </c>
    </row>
    <row r="271" ht="23" customHeight="1">
      <c r="A271" s="14" t="n"/>
      <c r="B271" s="15" t="n"/>
      <c r="C271" s="15" t="n"/>
      <c r="D271" s="16" t="n"/>
      <c r="E271" s="17" t="n"/>
      <c r="F271" s="17" t="n"/>
      <c r="G271" s="17" t="n"/>
      <c r="H271" s="15" t="n"/>
      <c r="I271" s="18" t="str">
        <f>IF(COUNTA(A271:H271,M271)=0,"",IF(O271=1,IF(H271="","Open",IF(OR(H271="Win",H271="Loss"),"Settled","Check outcome")),IF(COUNT(D271:G271)&lt;4,"Incomplete","Check inputs")))</f>
        <v/>
      </c>
      <c r="J271" s="19" t="str">
        <f>IF(O271=1,D271*E271*F271-F271-G271,"")</f>
        <v/>
      </c>
      <c r="K271" s="19" t="str">
        <f>IF(AND(O271=1,OR(H271="Win",H271="Loss")),IF(H271="Win",E271*F271,0)-F271-G271,"")</f>
        <v/>
      </c>
      <c r="L271" s="20" t="str">
        <f>IF(N271=1,(D271-IF(H271="Win",1,0))^2,"")</f>
        <v/>
      </c>
      <c r="M271" s="15" t="n"/>
      <c r="N271" s="18">
        <f>IF(AND(COUNT(D271)=1,D271&gt;=0,D271&lt;=1,OR(H271="Win",H271="Loss")),1,0)</f>
        <v>0</v>
      </c>
      <c r="O271" s="18">
        <f>IF(AND(COUNT(D271:G271)=4,D271&gt;=0,D271&lt;=1,E271&gt;=1,F271&gt;0,G271&gt;=0),1,0)</f>
        <v>0</v>
      </c>
    </row>
    <row r="272" ht="23" customHeight="1">
      <c r="A272" s="14" t="n"/>
      <c r="B272" s="15" t="n"/>
      <c r="C272" s="15" t="n"/>
      <c r="D272" s="16" t="n"/>
      <c r="E272" s="17" t="n"/>
      <c r="F272" s="17" t="n"/>
      <c r="G272" s="17" t="n"/>
      <c r="H272" s="15" t="n"/>
      <c r="I272" s="18" t="str">
        <f>IF(COUNTA(A272:H272,M272)=0,"",IF(O272=1,IF(H272="","Open",IF(OR(H272="Win",H272="Loss"),"Settled","Check outcome")),IF(COUNT(D272:G272)&lt;4,"Incomplete","Check inputs")))</f>
        <v/>
      </c>
      <c r="J272" s="19" t="str">
        <f>IF(O272=1,D272*E272*F272-F272-G272,"")</f>
        <v/>
      </c>
      <c r="K272" s="19" t="str">
        <f>IF(AND(O272=1,OR(H272="Win",H272="Loss")),IF(H272="Win",E272*F272,0)-F272-G272,"")</f>
        <v/>
      </c>
      <c r="L272" s="20" t="str">
        <f>IF(N272=1,(D272-IF(H272="Win",1,0))^2,"")</f>
        <v/>
      </c>
      <c r="M272" s="15" t="n"/>
      <c r="N272" s="18">
        <f>IF(AND(COUNT(D272)=1,D272&gt;=0,D272&lt;=1,OR(H272="Win",H272="Loss")),1,0)</f>
        <v>0</v>
      </c>
      <c r="O272" s="18">
        <f>IF(AND(COUNT(D272:G272)=4,D272&gt;=0,D272&lt;=1,E272&gt;=1,F272&gt;0,G272&gt;=0),1,0)</f>
        <v>0</v>
      </c>
    </row>
    <row r="273" ht="23" customHeight="1">
      <c r="A273" s="14" t="n"/>
      <c r="B273" s="15" t="n"/>
      <c r="C273" s="15" t="n"/>
      <c r="D273" s="16" t="n"/>
      <c r="E273" s="17" t="n"/>
      <c r="F273" s="17" t="n"/>
      <c r="G273" s="17" t="n"/>
      <c r="H273" s="15" t="n"/>
      <c r="I273" s="18" t="str">
        <f>IF(COUNTA(A273:H273,M273)=0,"",IF(O273=1,IF(H273="","Open",IF(OR(H273="Win",H273="Loss"),"Settled","Check outcome")),IF(COUNT(D273:G273)&lt;4,"Incomplete","Check inputs")))</f>
        <v/>
      </c>
      <c r="J273" s="19" t="str">
        <f>IF(O273=1,D273*E273*F273-F273-G273,"")</f>
        <v/>
      </c>
      <c r="K273" s="19" t="str">
        <f>IF(AND(O273=1,OR(H273="Win",H273="Loss")),IF(H273="Win",E273*F273,0)-F273-G273,"")</f>
        <v/>
      </c>
      <c r="L273" s="20" t="str">
        <f>IF(N273=1,(D273-IF(H273="Win",1,0))^2,"")</f>
        <v/>
      </c>
      <c r="M273" s="15" t="n"/>
      <c r="N273" s="18">
        <f>IF(AND(COUNT(D273)=1,D273&gt;=0,D273&lt;=1,OR(H273="Win",H273="Loss")),1,0)</f>
        <v>0</v>
      </c>
      <c r="O273" s="18">
        <f>IF(AND(COUNT(D273:G273)=4,D273&gt;=0,D273&lt;=1,E273&gt;=1,F273&gt;0,G273&gt;=0),1,0)</f>
        <v>0</v>
      </c>
    </row>
    <row r="274" ht="23" customHeight="1">
      <c r="A274" s="14" t="n"/>
      <c r="B274" s="15" t="n"/>
      <c r="C274" s="15" t="n"/>
      <c r="D274" s="16" t="n"/>
      <c r="E274" s="17" t="n"/>
      <c r="F274" s="17" t="n"/>
      <c r="G274" s="17" t="n"/>
      <c r="H274" s="15" t="n"/>
      <c r="I274" s="18" t="str">
        <f>IF(COUNTA(A274:H274,M274)=0,"",IF(O274=1,IF(H274="","Open",IF(OR(H274="Win",H274="Loss"),"Settled","Check outcome")),IF(COUNT(D274:G274)&lt;4,"Incomplete","Check inputs")))</f>
        <v/>
      </c>
      <c r="J274" s="19" t="str">
        <f>IF(O274=1,D274*E274*F274-F274-G274,"")</f>
        <v/>
      </c>
      <c r="K274" s="19" t="str">
        <f>IF(AND(O274=1,OR(H274="Win",H274="Loss")),IF(H274="Win",E274*F274,0)-F274-G274,"")</f>
        <v/>
      </c>
      <c r="L274" s="20" t="str">
        <f>IF(N274=1,(D274-IF(H274="Win",1,0))^2,"")</f>
        <v/>
      </c>
      <c r="M274" s="15" t="n"/>
      <c r="N274" s="18">
        <f>IF(AND(COUNT(D274)=1,D274&gt;=0,D274&lt;=1,OR(H274="Win",H274="Loss")),1,0)</f>
        <v>0</v>
      </c>
      <c r="O274" s="18">
        <f>IF(AND(COUNT(D274:G274)=4,D274&gt;=0,D274&lt;=1,E274&gt;=1,F274&gt;0,G274&gt;=0),1,0)</f>
        <v>0</v>
      </c>
    </row>
    <row r="275" ht="23" customHeight="1">
      <c r="A275" s="14" t="n"/>
      <c r="B275" s="15" t="n"/>
      <c r="C275" s="15" t="n"/>
      <c r="D275" s="16" t="n"/>
      <c r="E275" s="17" t="n"/>
      <c r="F275" s="17" t="n"/>
      <c r="G275" s="17" t="n"/>
      <c r="H275" s="15" t="n"/>
      <c r="I275" s="18" t="str">
        <f>IF(COUNTA(A275:H275,M275)=0,"",IF(O275=1,IF(H275="","Open",IF(OR(H275="Win",H275="Loss"),"Settled","Check outcome")),IF(COUNT(D275:G275)&lt;4,"Incomplete","Check inputs")))</f>
        <v/>
      </c>
      <c r="J275" s="19" t="str">
        <f>IF(O275=1,D275*E275*F275-F275-G275,"")</f>
        <v/>
      </c>
      <c r="K275" s="19" t="str">
        <f>IF(AND(O275=1,OR(H275="Win",H275="Loss")),IF(H275="Win",E275*F275,0)-F275-G275,"")</f>
        <v/>
      </c>
      <c r="L275" s="20" t="str">
        <f>IF(N275=1,(D275-IF(H275="Win",1,0))^2,"")</f>
        <v/>
      </c>
      <c r="M275" s="15" t="n"/>
      <c r="N275" s="18">
        <f>IF(AND(COUNT(D275)=1,D275&gt;=0,D275&lt;=1,OR(H275="Win",H275="Loss")),1,0)</f>
        <v>0</v>
      </c>
      <c r="O275" s="18">
        <f>IF(AND(COUNT(D275:G275)=4,D275&gt;=0,D275&lt;=1,E275&gt;=1,F275&gt;0,G275&gt;=0),1,0)</f>
        <v>0</v>
      </c>
    </row>
    <row r="276" ht="23" customHeight="1">
      <c r="A276" s="14" t="n"/>
      <c r="B276" s="15" t="n"/>
      <c r="C276" s="15" t="n"/>
      <c r="D276" s="16" t="n"/>
      <c r="E276" s="17" t="n"/>
      <c r="F276" s="17" t="n"/>
      <c r="G276" s="17" t="n"/>
      <c r="H276" s="15" t="n"/>
      <c r="I276" s="18" t="str">
        <f>IF(COUNTA(A276:H276,M276)=0,"",IF(O276=1,IF(H276="","Open",IF(OR(H276="Win",H276="Loss"),"Settled","Check outcome")),IF(COUNT(D276:G276)&lt;4,"Incomplete","Check inputs")))</f>
        <v/>
      </c>
      <c r="J276" s="19" t="str">
        <f>IF(O276=1,D276*E276*F276-F276-G276,"")</f>
        <v/>
      </c>
      <c r="K276" s="19" t="str">
        <f>IF(AND(O276=1,OR(H276="Win",H276="Loss")),IF(H276="Win",E276*F276,0)-F276-G276,"")</f>
        <v/>
      </c>
      <c r="L276" s="20" t="str">
        <f>IF(N276=1,(D276-IF(H276="Win",1,0))^2,"")</f>
        <v/>
      </c>
      <c r="M276" s="15" t="n"/>
      <c r="N276" s="18">
        <f>IF(AND(COUNT(D276)=1,D276&gt;=0,D276&lt;=1,OR(H276="Win",H276="Loss")),1,0)</f>
        <v>0</v>
      </c>
      <c r="O276" s="18">
        <f>IF(AND(COUNT(D276:G276)=4,D276&gt;=0,D276&lt;=1,E276&gt;=1,F276&gt;0,G276&gt;=0),1,0)</f>
        <v>0</v>
      </c>
    </row>
    <row r="277" ht="23" customHeight="1">
      <c r="A277" s="14" t="n"/>
      <c r="B277" s="15" t="n"/>
      <c r="C277" s="15" t="n"/>
      <c r="D277" s="16" t="n"/>
      <c r="E277" s="17" t="n"/>
      <c r="F277" s="17" t="n"/>
      <c r="G277" s="17" t="n"/>
      <c r="H277" s="15" t="n"/>
      <c r="I277" s="18" t="str">
        <f>IF(COUNTA(A277:H277,M277)=0,"",IF(O277=1,IF(H277="","Open",IF(OR(H277="Win",H277="Loss"),"Settled","Check outcome")),IF(COUNT(D277:G277)&lt;4,"Incomplete","Check inputs")))</f>
        <v/>
      </c>
      <c r="J277" s="19" t="str">
        <f>IF(O277=1,D277*E277*F277-F277-G277,"")</f>
        <v/>
      </c>
      <c r="K277" s="19" t="str">
        <f>IF(AND(O277=1,OR(H277="Win",H277="Loss")),IF(H277="Win",E277*F277,0)-F277-G277,"")</f>
        <v/>
      </c>
      <c r="L277" s="20" t="str">
        <f>IF(N277=1,(D277-IF(H277="Win",1,0))^2,"")</f>
        <v/>
      </c>
      <c r="M277" s="15" t="n"/>
      <c r="N277" s="18">
        <f>IF(AND(COUNT(D277)=1,D277&gt;=0,D277&lt;=1,OR(H277="Win",H277="Loss")),1,0)</f>
        <v>0</v>
      </c>
      <c r="O277" s="18">
        <f>IF(AND(COUNT(D277:G277)=4,D277&gt;=0,D277&lt;=1,E277&gt;=1,F277&gt;0,G277&gt;=0),1,0)</f>
        <v>0</v>
      </c>
    </row>
    <row r="278" ht="23" customHeight="1">
      <c r="A278" s="14" t="n"/>
      <c r="B278" s="15" t="n"/>
      <c r="C278" s="15" t="n"/>
      <c r="D278" s="16" t="n"/>
      <c r="E278" s="17" t="n"/>
      <c r="F278" s="17" t="n"/>
      <c r="G278" s="17" t="n"/>
      <c r="H278" s="15" t="n"/>
      <c r="I278" s="18" t="str">
        <f>IF(COUNTA(A278:H278,M278)=0,"",IF(O278=1,IF(H278="","Open",IF(OR(H278="Win",H278="Loss"),"Settled","Check outcome")),IF(COUNT(D278:G278)&lt;4,"Incomplete","Check inputs")))</f>
        <v/>
      </c>
      <c r="J278" s="19" t="str">
        <f>IF(O278=1,D278*E278*F278-F278-G278,"")</f>
        <v/>
      </c>
      <c r="K278" s="19" t="str">
        <f>IF(AND(O278=1,OR(H278="Win",H278="Loss")),IF(H278="Win",E278*F278,0)-F278-G278,"")</f>
        <v/>
      </c>
      <c r="L278" s="20" t="str">
        <f>IF(N278=1,(D278-IF(H278="Win",1,0))^2,"")</f>
        <v/>
      </c>
      <c r="M278" s="15" t="n"/>
      <c r="N278" s="18">
        <f>IF(AND(COUNT(D278)=1,D278&gt;=0,D278&lt;=1,OR(H278="Win",H278="Loss")),1,0)</f>
        <v>0</v>
      </c>
      <c r="O278" s="18">
        <f>IF(AND(COUNT(D278:G278)=4,D278&gt;=0,D278&lt;=1,E278&gt;=1,F278&gt;0,G278&gt;=0),1,0)</f>
        <v>0</v>
      </c>
    </row>
    <row r="279" ht="23" customHeight="1">
      <c r="A279" s="14" t="n"/>
      <c r="B279" s="15" t="n"/>
      <c r="C279" s="15" t="n"/>
      <c r="D279" s="16" t="n"/>
      <c r="E279" s="17" t="n"/>
      <c r="F279" s="17" t="n"/>
      <c r="G279" s="17" t="n"/>
      <c r="H279" s="15" t="n"/>
      <c r="I279" s="18" t="str">
        <f>IF(COUNTA(A279:H279,M279)=0,"",IF(O279=1,IF(H279="","Open",IF(OR(H279="Win",H279="Loss"),"Settled","Check outcome")),IF(COUNT(D279:G279)&lt;4,"Incomplete","Check inputs")))</f>
        <v/>
      </c>
      <c r="J279" s="19" t="str">
        <f>IF(O279=1,D279*E279*F279-F279-G279,"")</f>
        <v/>
      </c>
      <c r="K279" s="19" t="str">
        <f>IF(AND(O279=1,OR(H279="Win",H279="Loss")),IF(H279="Win",E279*F279,0)-F279-G279,"")</f>
        <v/>
      </c>
      <c r="L279" s="20" t="str">
        <f>IF(N279=1,(D279-IF(H279="Win",1,0))^2,"")</f>
        <v/>
      </c>
      <c r="M279" s="15" t="n"/>
      <c r="N279" s="18">
        <f>IF(AND(COUNT(D279)=1,D279&gt;=0,D279&lt;=1,OR(H279="Win",H279="Loss")),1,0)</f>
        <v>0</v>
      </c>
      <c r="O279" s="18">
        <f>IF(AND(COUNT(D279:G279)=4,D279&gt;=0,D279&lt;=1,E279&gt;=1,F279&gt;0,G279&gt;=0),1,0)</f>
        <v>0</v>
      </c>
    </row>
    <row r="280" ht="23" customHeight="1">
      <c r="A280" s="14" t="n"/>
      <c r="B280" s="15" t="n"/>
      <c r="C280" s="15" t="n"/>
      <c r="D280" s="16" t="n"/>
      <c r="E280" s="17" t="n"/>
      <c r="F280" s="17" t="n"/>
      <c r="G280" s="17" t="n"/>
      <c r="H280" s="15" t="n"/>
      <c r="I280" s="18" t="str">
        <f>IF(COUNTA(A280:H280,M280)=0,"",IF(O280=1,IF(H280="","Open",IF(OR(H280="Win",H280="Loss"),"Settled","Check outcome")),IF(COUNT(D280:G280)&lt;4,"Incomplete","Check inputs")))</f>
        <v/>
      </c>
      <c r="J280" s="19" t="str">
        <f>IF(O280=1,D280*E280*F280-F280-G280,"")</f>
        <v/>
      </c>
      <c r="K280" s="19" t="str">
        <f>IF(AND(O280=1,OR(H280="Win",H280="Loss")),IF(H280="Win",E280*F280,0)-F280-G280,"")</f>
        <v/>
      </c>
      <c r="L280" s="20" t="str">
        <f>IF(N280=1,(D280-IF(H280="Win",1,0))^2,"")</f>
        <v/>
      </c>
      <c r="M280" s="15" t="n"/>
      <c r="N280" s="18">
        <f>IF(AND(COUNT(D280)=1,D280&gt;=0,D280&lt;=1,OR(H280="Win",H280="Loss")),1,0)</f>
        <v>0</v>
      </c>
      <c r="O280" s="18">
        <f>IF(AND(COUNT(D280:G280)=4,D280&gt;=0,D280&lt;=1,E280&gt;=1,F280&gt;0,G280&gt;=0),1,0)</f>
        <v>0</v>
      </c>
    </row>
    <row r="281" ht="23" customHeight="1">
      <c r="A281" s="14" t="n"/>
      <c r="B281" s="15" t="n"/>
      <c r="C281" s="15" t="n"/>
      <c r="D281" s="16" t="n"/>
      <c r="E281" s="17" t="n"/>
      <c r="F281" s="17" t="n"/>
      <c r="G281" s="17" t="n"/>
      <c r="H281" s="15" t="n"/>
      <c r="I281" s="18" t="str">
        <f>IF(COUNTA(A281:H281,M281)=0,"",IF(O281=1,IF(H281="","Open",IF(OR(H281="Win",H281="Loss"),"Settled","Check outcome")),IF(COUNT(D281:G281)&lt;4,"Incomplete","Check inputs")))</f>
        <v/>
      </c>
      <c r="J281" s="19" t="str">
        <f>IF(O281=1,D281*E281*F281-F281-G281,"")</f>
        <v/>
      </c>
      <c r="K281" s="19" t="str">
        <f>IF(AND(O281=1,OR(H281="Win",H281="Loss")),IF(H281="Win",E281*F281,0)-F281-G281,"")</f>
        <v/>
      </c>
      <c r="L281" s="20" t="str">
        <f>IF(N281=1,(D281-IF(H281="Win",1,0))^2,"")</f>
        <v/>
      </c>
      <c r="M281" s="15" t="n"/>
      <c r="N281" s="18">
        <f>IF(AND(COUNT(D281)=1,D281&gt;=0,D281&lt;=1,OR(H281="Win",H281="Loss")),1,0)</f>
        <v>0</v>
      </c>
      <c r="O281" s="18">
        <f>IF(AND(COUNT(D281:G281)=4,D281&gt;=0,D281&lt;=1,E281&gt;=1,F281&gt;0,G281&gt;=0),1,0)</f>
        <v>0</v>
      </c>
    </row>
    <row r="282" ht="23" customHeight="1">
      <c r="A282" s="14" t="n"/>
      <c r="B282" s="15" t="n"/>
      <c r="C282" s="15" t="n"/>
      <c r="D282" s="16" t="n"/>
      <c r="E282" s="17" t="n"/>
      <c r="F282" s="17" t="n"/>
      <c r="G282" s="17" t="n"/>
      <c r="H282" s="15" t="n"/>
      <c r="I282" s="18" t="str">
        <f>IF(COUNTA(A282:H282,M282)=0,"",IF(O282=1,IF(H282="","Open",IF(OR(H282="Win",H282="Loss"),"Settled","Check outcome")),IF(COUNT(D282:G282)&lt;4,"Incomplete","Check inputs")))</f>
        <v/>
      </c>
      <c r="J282" s="19" t="str">
        <f>IF(O282=1,D282*E282*F282-F282-G282,"")</f>
        <v/>
      </c>
      <c r="K282" s="19" t="str">
        <f>IF(AND(O282=1,OR(H282="Win",H282="Loss")),IF(H282="Win",E282*F282,0)-F282-G282,"")</f>
        <v/>
      </c>
      <c r="L282" s="20" t="str">
        <f>IF(N282=1,(D282-IF(H282="Win",1,0))^2,"")</f>
        <v/>
      </c>
      <c r="M282" s="15" t="n"/>
      <c r="N282" s="18">
        <f>IF(AND(COUNT(D282)=1,D282&gt;=0,D282&lt;=1,OR(H282="Win",H282="Loss")),1,0)</f>
        <v>0</v>
      </c>
      <c r="O282" s="18">
        <f>IF(AND(COUNT(D282:G282)=4,D282&gt;=0,D282&lt;=1,E282&gt;=1,F282&gt;0,G282&gt;=0),1,0)</f>
        <v>0</v>
      </c>
    </row>
    <row r="283" ht="23" customHeight="1">
      <c r="A283" s="14" t="n"/>
      <c r="B283" s="15" t="n"/>
      <c r="C283" s="15" t="n"/>
      <c r="D283" s="16" t="n"/>
      <c r="E283" s="17" t="n"/>
      <c r="F283" s="17" t="n"/>
      <c r="G283" s="17" t="n"/>
      <c r="H283" s="15" t="n"/>
      <c r="I283" s="18" t="str">
        <f>IF(COUNTA(A283:H283,M283)=0,"",IF(O283=1,IF(H283="","Open",IF(OR(H283="Win",H283="Loss"),"Settled","Check outcome")),IF(COUNT(D283:G283)&lt;4,"Incomplete","Check inputs")))</f>
        <v/>
      </c>
      <c r="J283" s="19" t="str">
        <f>IF(O283=1,D283*E283*F283-F283-G283,"")</f>
        <v/>
      </c>
      <c r="K283" s="19" t="str">
        <f>IF(AND(O283=1,OR(H283="Win",H283="Loss")),IF(H283="Win",E283*F283,0)-F283-G283,"")</f>
        <v/>
      </c>
      <c r="L283" s="20" t="str">
        <f>IF(N283=1,(D283-IF(H283="Win",1,0))^2,"")</f>
        <v/>
      </c>
      <c r="M283" s="15" t="n"/>
      <c r="N283" s="18">
        <f>IF(AND(COUNT(D283)=1,D283&gt;=0,D283&lt;=1,OR(H283="Win",H283="Loss")),1,0)</f>
        <v>0</v>
      </c>
      <c r="O283" s="18">
        <f>IF(AND(COUNT(D283:G283)=4,D283&gt;=0,D283&lt;=1,E283&gt;=1,F283&gt;0,G283&gt;=0),1,0)</f>
        <v>0</v>
      </c>
    </row>
    <row r="284" ht="23" customHeight="1">
      <c r="A284" s="14" t="n"/>
      <c r="B284" s="15" t="n"/>
      <c r="C284" s="15" t="n"/>
      <c r="D284" s="16" t="n"/>
      <c r="E284" s="17" t="n"/>
      <c r="F284" s="17" t="n"/>
      <c r="G284" s="17" t="n"/>
      <c r="H284" s="15" t="n"/>
      <c r="I284" s="18" t="str">
        <f>IF(COUNTA(A284:H284,M284)=0,"",IF(O284=1,IF(H284="","Open",IF(OR(H284="Win",H284="Loss"),"Settled","Check outcome")),IF(COUNT(D284:G284)&lt;4,"Incomplete","Check inputs")))</f>
        <v/>
      </c>
      <c r="J284" s="19" t="str">
        <f>IF(O284=1,D284*E284*F284-F284-G284,"")</f>
        <v/>
      </c>
      <c r="K284" s="19" t="str">
        <f>IF(AND(O284=1,OR(H284="Win",H284="Loss")),IF(H284="Win",E284*F284,0)-F284-G284,"")</f>
        <v/>
      </c>
      <c r="L284" s="20" t="str">
        <f>IF(N284=1,(D284-IF(H284="Win",1,0))^2,"")</f>
        <v/>
      </c>
      <c r="M284" s="15" t="n"/>
      <c r="N284" s="18">
        <f>IF(AND(COUNT(D284)=1,D284&gt;=0,D284&lt;=1,OR(H284="Win",H284="Loss")),1,0)</f>
        <v>0</v>
      </c>
      <c r="O284" s="18">
        <f>IF(AND(COUNT(D284:G284)=4,D284&gt;=0,D284&lt;=1,E284&gt;=1,F284&gt;0,G284&gt;=0),1,0)</f>
        <v>0</v>
      </c>
    </row>
    <row r="285" ht="23" customHeight="1">
      <c r="A285" s="14" t="n"/>
      <c r="B285" s="15" t="n"/>
      <c r="C285" s="15" t="n"/>
      <c r="D285" s="16" t="n"/>
      <c r="E285" s="17" t="n"/>
      <c r="F285" s="17" t="n"/>
      <c r="G285" s="17" t="n"/>
      <c r="H285" s="15" t="n"/>
      <c r="I285" s="18" t="str">
        <f>IF(COUNTA(A285:H285,M285)=0,"",IF(O285=1,IF(H285="","Open",IF(OR(H285="Win",H285="Loss"),"Settled","Check outcome")),IF(COUNT(D285:G285)&lt;4,"Incomplete","Check inputs")))</f>
        <v/>
      </c>
      <c r="J285" s="19" t="str">
        <f>IF(O285=1,D285*E285*F285-F285-G285,"")</f>
        <v/>
      </c>
      <c r="K285" s="19" t="str">
        <f>IF(AND(O285=1,OR(H285="Win",H285="Loss")),IF(H285="Win",E285*F285,0)-F285-G285,"")</f>
        <v/>
      </c>
      <c r="L285" s="20" t="str">
        <f>IF(N285=1,(D285-IF(H285="Win",1,0))^2,"")</f>
        <v/>
      </c>
      <c r="M285" s="15" t="n"/>
      <c r="N285" s="18">
        <f>IF(AND(COUNT(D285)=1,D285&gt;=0,D285&lt;=1,OR(H285="Win",H285="Loss")),1,0)</f>
        <v>0</v>
      </c>
      <c r="O285" s="18">
        <f>IF(AND(COUNT(D285:G285)=4,D285&gt;=0,D285&lt;=1,E285&gt;=1,F285&gt;0,G285&gt;=0),1,0)</f>
        <v>0</v>
      </c>
    </row>
    <row r="286" ht="23" customHeight="1">
      <c r="A286" s="14" t="n"/>
      <c r="B286" s="15" t="n"/>
      <c r="C286" s="15" t="n"/>
      <c r="D286" s="16" t="n"/>
      <c r="E286" s="17" t="n"/>
      <c r="F286" s="17" t="n"/>
      <c r="G286" s="17" t="n"/>
      <c r="H286" s="15" t="n"/>
      <c r="I286" s="18" t="str">
        <f>IF(COUNTA(A286:H286,M286)=0,"",IF(O286=1,IF(H286="","Open",IF(OR(H286="Win",H286="Loss"),"Settled","Check outcome")),IF(COUNT(D286:G286)&lt;4,"Incomplete","Check inputs")))</f>
        <v/>
      </c>
      <c r="J286" s="19" t="str">
        <f>IF(O286=1,D286*E286*F286-F286-G286,"")</f>
        <v/>
      </c>
      <c r="K286" s="19" t="str">
        <f>IF(AND(O286=1,OR(H286="Win",H286="Loss")),IF(H286="Win",E286*F286,0)-F286-G286,"")</f>
        <v/>
      </c>
      <c r="L286" s="20" t="str">
        <f>IF(N286=1,(D286-IF(H286="Win",1,0))^2,"")</f>
        <v/>
      </c>
      <c r="M286" s="15" t="n"/>
      <c r="N286" s="18">
        <f>IF(AND(COUNT(D286)=1,D286&gt;=0,D286&lt;=1,OR(H286="Win",H286="Loss")),1,0)</f>
        <v>0</v>
      </c>
      <c r="O286" s="18">
        <f>IF(AND(COUNT(D286:G286)=4,D286&gt;=0,D286&lt;=1,E286&gt;=1,F286&gt;0,G286&gt;=0),1,0)</f>
        <v>0</v>
      </c>
    </row>
    <row r="287" ht="23" customHeight="1">
      <c r="A287" s="14" t="n"/>
      <c r="B287" s="15" t="n"/>
      <c r="C287" s="15" t="n"/>
      <c r="D287" s="16" t="n"/>
      <c r="E287" s="17" t="n"/>
      <c r="F287" s="17" t="n"/>
      <c r="G287" s="17" t="n"/>
      <c r="H287" s="15" t="n"/>
      <c r="I287" s="18" t="str">
        <f>IF(COUNTA(A287:H287,M287)=0,"",IF(O287=1,IF(H287="","Open",IF(OR(H287="Win",H287="Loss"),"Settled","Check outcome")),IF(COUNT(D287:G287)&lt;4,"Incomplete","Check inputs")))</f>
        <v/>
      </c>
      <c r="J287" s="19" t="str">
        <f>IF(O287=1,D287*E287*F287-F287-G287,"")</f>
        <v/>
      </c>
      <c r="K287" s="19" t="str">
        <f>IF(AND(O287=1,OR(H287="Win",H287="Loss")),IF(H287="Win",E287*F287,0)-F287-G287,"")</f>
        <v/>
      </c>
      <c r="L287" s="20" t="str">
        <f>IF(N287=1,(D287-IF(H287="Win",1,0))^2,"")</f>
        <v/>
      </c>
      <c r="M287" s="15" t="n"/>
      <c r="N287" s="18">
        <f>IF(AND(COUNT(D287)=1,D287&gt;=0,D287&lt;=1,OR(H287="Win",H287="Loss")),1,0)</f>
        <v>0</v>
      </c>
      <c r="O287" s="18">
        <f>IF(AND(COUNT(D287:G287)=4,D287&gt;=0,D287&lt;=1,E287&gt;=1,F287&gt;0,G287&gt;=0),1,0)</f>
        <v>0</v>
      </c>
    </row>
    <row r="288" ht="23" customHeight="1">
      <c r="A288" s="14" t="n"/>
      <c r="B288" s="15" t="n"/>
      <c r="C288" s="15" t="n"/>
      <c r="D288" s="16" t="n"/>
      <c r="E288" s="17" t="n"/>
      <c r="F288" s="17" t="n"/>
      <c r="G288" s="17" t="n"/>
      <c r="H288" s="15" t="n"/>
      <c r="I288" s="18" t="str">
        <f>IF(COUNTA(A288:H288,M288)=0,"",IF(O288=1,IF(H288="","Open",IF(OR(H288="Win",H288="Loss"),"Settled","Check outcome")),IF(COUNT(D288:G288)&lt;4,"Incomplete","Check inputs")))</f>
        <v/>
      </c>
      <c r="J288" s="19" t="str">
        <f>IF(O288=1,D288*E288*F288-F288-G288,"")</f>
        <v/>
      </c>
      <c r="K288" s="19" t="str">
        <f>IF(AND(O288=1,OR(H288="Win",H288="Loss")),IF(H288="Win",E288*F288,0)-F288-G288,"")</f>
        <v/>
      </c>
      <c r="L288" s="20" t="str">
        <f>IF(N288=1,(D288-IF(H288="Win",1,0))^2,"")</f>
        <v/>
      </c>
      <c r="M288" s="15" t="n"/>
      <c r="N288" s="18">
        <f>IF(AND(COUNT(D288)=1,D288&gt;=0,D288&lt;=1,OR(H288="Win",H288="Loss")),1,0)</f>
        <v>0</v>
      </c>
      <c r="O288" s="18">
        <f>IF(AND(COUNT(D288:G288)=4,D288&gt;=0,D288&lt;=1,E288&gt;=1,F288&gt;0,G288&gt;=0),1,0)</f>
        <v>0</v>
      </c>
    </row>
    <row r="289" ht="23" customHeight="1">
      <c r="A289" s="14" t="n"/>
      <c r="B289" s="15" t="n"/>
      <c r="C289" s="15" t="n"/>
      <c r="D289" s="16" t="n"/>
      <c r="E289" s="17" t="n"/>
      <c r="F289" s="17" t="n"/>
      <c r="G289" s="17" t="n"/>
      <c r="H289" s="15" t="n"/>
      <c r="I289" s="18" t="str">
        <f>IF(COUNTA(A289:H289,M289)=0,"",IF(O289=1,IF(H289="","Open",IF(OR(H289="Win",H289="Loss"),"Settled","Check outcome")),IF(COUNT(D289:G289)&lt;4,"Incomplete","Check inputs")))</f>
        <v/>
      </c>
      <c r="J289" s="19" t="str">
        <f>IF(O289=1,D289*E289*F289-F289-G289,"")</f>
        <v/>
      </c>
      <c r="K289" s="19" t="str">
        <f>IF(AND(O289=1,OR(H289="Win",H289="Loss")),IF(H289="Win",E289*F289,0)-F289-G289,"")</f>
        <v/>
      </c>
      <c r="L289" s="20" t="str">
        <f>IF(N289=1,(D289-IF(H289="Win",1,0))^2,"")</f>
        <v/>
      </c>
      <c r="M289" s="15" t="n"/>
      <c r="N289" s="18">
        <f>IF(AND(COUNT(D289)=1,D289&gt;=0,D289&lt;=1,OR(H289="Win",H289="Loss")),1,0)</f>
        <v>0</v>
      </c>
      <c r="O289" s="18">
        <f>IF(AND(COUNT(D289:G289)=4,D289&gt;=0,D289&lt;=1,E289&gt;=1,F289&gt;0,G289&gt;=0),1,0)</f>
        <v>0</v>
      </c>
    </row>
    <row r="290" ht="23" customHeight="1">
      <c r="A290" s="14" t="n"/>
      <c r="B290" s="15" t="n"/>
      <c r="C290" s="15" t="n"/>
      <c r="D290" s="16" t="n"/>
      <c r="E290" s="17" t="n"/>
      <c r="F290" s="17" t="n"/>
      <c r="G290" s="17" t="n"/>
      <c r="H290" s="15" t="n"/>
      <c r="I290" s="18" t="str">
        <f>IF(COUNTA(A290:H290,M290)=0,"",IF(O290=1,IF(H290="","Open",IF(OR(H290="Win",H290="Loss"),"Settled","Check outcome")),IF(COUNT(D290:G290)&lt;4,"Incomplete","Check inputs")))</f>
        <v/>
      </c>
      <c r="J290" s="19" t="str">
        <f>IF(O290=1,D290*E290*F290-F290-G290,"")</f>
        <v/>
      </c>
      <c r="K290" s="19" t="str">
        <f>IF(AND(O290=1,OR(H290="Win",H290="Loss")),IF(H290="Win",E290*F290,0)-F290-G290,"")</f>
        <v/>
      </c>
      <c r="L290" s="20" t="str">
        <f>IF(N290=1,(D290-IF(H290="Win",1,0))^2,"")</f>
        <v/>
      </c>
      <c r="M290" s="15" t="n"/>
      <c r="N290" s="18">
        <f>IF(AND(COUNT(D290)=1,D290&gt;=0,D290&lt;=1,OR(H290="Win",H290="Loss")),1,0)</f>
        <v>0</v>
      </c>
      <c r="O290" s="18">
        <f>IF(AND(COUNT(D290:G290)=4,D290&gt;=0,D290&lt;=1,E290&gt;=1,F290&gt;0,G290&gt;=0),1,0)</f>
        <v>0</v>
      </c>
    </row>
    <row r="291" ht="23" customHeight="1">
      <c r="A291" s="14" t="n"/>
      <c r="B291" s="15" t="n"/>
      <c r="C291" s="15" t="n"/>
      <c r="D291" s="16" t="n"/>
      <c r="E291" s="17" t="n"/>
      <c r="F291" s="17" t="n"/>
      <c r="G291" s="17" t="n"/>
      <c r="H291" s="15" t="n"/>
      <c r="I291" s="18" t="str">
        <f>IF(COUNTA(A291:H291,M291)=0,"",IF(O291=1,IF(H291="","Open",IF(OR(H291="Win",H291="Loss"),"Settled","Check outcome")),IF(COUNT(D291:G291)&lt;4,"Incomplete","Check inputs")))</f>
        <v/>
      </c>
      <c r="J291" s="19" t="str">
        <f>IF(O291=1,D291*E291*F291-F291-G291,"")</f>
        <v/>
      </c>
      <c r="K291" s="19" t="str">
        <f>IF(AND(O291=1,OR(H291="Win",H291="Loss")),IF(H291="Win",E291*F291,0)-F291-G291,"")</f>
        <v/>
      </c>
      <c r="L291" s="20" t="str">
        <f>IF(N291=1,(D291-IF(H291="Win",1,0))^2,"")</f>
        <v/>
      </c>
      <c r="M291" s="15" t="n"/>
      <c r="N291" s="18">
        <f>IF(AND(COUNT(D291)=1,D291&gt;=0,D291&lt;=1,OR(H291="Win",H291="Loss")),1,0)</f>
        <v>0</v>
      </c>
      <c r="O291" s="18">
        <f>IF(AND(COUNT(D291:G291)=4,D291&gt;=0,D291&lt;=1,E291&gt;=1,F291&gt;0,G291&gt;=0),1,0)</f>
        <v>0</v>
      </c>
    </row>
    <row r="292" ht="23" customHeight="1">
      <c r="A292" s="14" t="n"/>
      <c r="B292" s="15" t="n"/>
      <c r="C292" s="15" t="n"/>
      <c r="D292" s="16" t="n"/>
      <c r="E292" s="17" t="n"/>
      <c r="F292" s="17" t="n"/>
      <c r="G292" s="17" t="n"/>
      <c r="H292" s="15" t="n"/>
      <c r="I292" s="18" t="str">
        <f>IF(COUNTA(A292:H292,M292)=0,"",IF(O292=1,IF(H292="","Open",IF(OR(H292="Win",H292="Loss"),"Settled","Check outcome")),IF(COUNT(D292:G292)&lt;4,"Incomplete","Check inputs")))</f>
        <v/>
      </c>
      <c r="J292" s="19" t="str">
        <f>IF(O292=1,D292*E292*F292-F292-G292,"")</f>
        <v/>
      </c>
      <c r="K292" s="19" t="str">
        <f>IF(AND(O292=1,OR(H292="Win",H292="Loss")),IF(H292="Win",E292*F292,0)-F292-G292,"")</f>
        <v/>
      </c>
      <c r="L292" s="20" t="str">
        <f>IF(N292=1,(D292-IF(H292="Win",1,0))^2,"")</f>
        <v/>
      </c>
      <c r="M292" s="15" t="n"/>
      <c r="N292" s="18">
        <f>IF(AND(COUNT(D292)=1,D292&gt;=0,D292&lt;=1,OR(H292="Win",H292="Loss")),1,0)</f>
        <v>0</v>
      </c>
      <c r="O292" s="18">
        <f>IF(AND(COUNT(D292:G292)=4,D292&gt;=0,D292&lt;=1,E292&gt;=1,F292&gt;0,G292&gt;=0),1,0)</f>
        <v>0</v>
      </c>
    </row>
    <row r="293" ht="23" customHeight="1">
      <c r="A293" s="14" t="n"/>
      <c r="B293" s="15" t="n"/>
      <c r="C293" s="15" t="n"/>
      <c r="D293" s="16" t="n"/>
      <c r="E293" s="17" t="n"/>
      <c r="F293" s="17" t="n"/>
      <c r="G293" s="17" t="n"/>
      <c r="H293" s="15" t="n"/>
      <c r="I293" s="18" t="str">
        <f>IF(COUNTA(A293:H293,M293)=0,"",IF(O293=1,IF(H293="","Open",IF(OR(H293="Win",H293="Loss"),"Settled","Check outcome")),IF(COUNT(D293:G293)&lt;4,"Incomplete","Check inputs")))</f>
        <v/>
      </c>
      <c r="J293" s="19" t="str">
        <f>IF(O293=1,D293*E293*F293-F293-G293,"")</f>
        <v/>
      </c>
      <c r="K293" s="19" t="str">
        <f>IF(AND(O293=1,OR(H293="Win",H293="Loss")),IF(H293="Win",E293*F293,0)-F293-G293,"")</f>
        <v/>
      </c>
      <c r="L293" s="20" t="str">
        <f>IF(N293=1,(D293-IF(H293="Win",1,0))^2,"")</f>
        <v/>
      </c>
      <c r="M293" s="15" t="n"/>
      <c r="N293" s="18">
        <f>IF(AND(COUNT(D293)=1,D293&gt;=0,D293&lt;=1,OR(H293="Win",H293="Loss")),1,0)</f>
        <v>0</v>
      </c>
      <c r="O293" s="18">
        <f>IF(AND(COUNT(D293:G293)=4,D293&gt;=0,D293&lt;=1,E293&gt;=1,F293&gt;0,G293&gt;=0),1,0)</f>
        <v>0</v>
      </c>
    </row>
    <row r="294" ht="23" customHeight="1">
      <c r="A294" s="14" t="n"/>
      <c r="B294" s="15" t="n"/>
      <c r="C294" s="15" t="n"/>
      <c r="D294" s="16" t="n"/>
      <c r="E294" s="17" t="n"/>
      <c r="F294" s="17" t="n"/>
      <c r="G294" s="17" t="n"/>
      <c r="H294" s="15" t="n"/>
      <c r="I294" s="18" t="str">
        <f>IF(COUNTA(A294:H294,M294)=0,"",IF(O294=1,IF(H294="","Open",IF(OR(H294="Win",H294="Loss"),"Settled","Check outcome")),IF(COUNT(D294:G294)&lt;4,"Incomplete","Check inputs")))</f>
        <v/>
      </c>
      <c r="J294" s="19" t="str">
        <f>IF(O294=1,D294*E294*F294-F294-G294,"")</f>
        <v/>
      </c>
      <c r="K294" s="19" t="str">
        <f>IF(AND(O294=1,OR(H294="Win",H294="Loss")),IF(H294="Win",E294*F294,0)-F294-G294,"")</f>
        <v/>
      </c>
      <c r="L294" s="20" t="str">
        <f>IF(N294=1,(D294-IF(H294="Win",1,0))^2,"")</f>
        <v/>
      </c>
      <c r="M294" s="15" t="n"/>
      <c r="N294" s="18">
        <f>IF(AND(COUNT(D294)=1,D294&gt;=0,D294&lt;=1,OR(H294="Win",H294="Loss")),1,0)</f>
        <v>0</v>
      </c>
      <c r="O294" s="18">
        <f>IF(AND(COUNT(D294:G294)=4,D294&gt;=0,D294&lt;=1,E294&gt;=1,F294&gt;0,G294&gt;=0),1,0)</f>
        <v>0</v>
      </c>
    </row>
    <row r="295" ht="23" customHeight="1">
      <c r="A295" s="14" t="n"/>
      <c r="B295" s="15" t="n"/>
      <c r="C295" s="15" t="n"/>
      <c r="D295" s="16" t="n"/>
      <c r="E295" s="17" t="n"/>
      <c r="F295" s="17" t="n"/>
      <c r="G295" s="17" t="n"/>
      <c r="H295" s="15" t="n"/>
      <c r="I295" s="18" t="str">
        <f>IF(COUNTA(A295:H295,M295)=0,"",IF(O295=1,IF(H295="","Open",IF(OR(H295="Win",H295="Loss"),"Settled","Check outcome")),IF(COUNT(D295:G295)&lt;4,"Incomplete","Check inputs")))</f>
        <v/>
      </c>
      <c r="J295" s="19" t="str">
        <f>IF(O295=1,D295*E295*F295-F295-G295,"")</f>
        <v/>
      </c>
      <c r="K295" s="19" t="str">
        <f>IF(AND(O295=1,OR(H295="Win",H295="Loss")),IF(H295="Win",E295*F295,0)-F295-G295,"")</f>
        <v/>
      </c>
      <c r="L295" s="20" t="str">
        <f>IF(N295=1,(D295-IF(H295="Win",1,0))^2,"")</f>
        <v/>
      </c>
      <c r="M295" s="15" t="n"/>
      <c r="N295" s="18">
        <f>IF(AND(COUNT(D295)=1,D295&gt;=0,D295&lt;=1,OR(H295="Win",H295="Loss")),1,0)</f>
        <v>0</v>
      </c>
      <c r="O295" s="18">
        <f>IF(AND(COUNT(D295:G295)=4,D295&gt;=0,D295&lt;=1,E295&gt;=1,F295&gt;0,G295&gt;=0),1,0)</f>
        <v>0</v>
      </c>
    </row>
    <row r="296" ht="23" customHeight="1">
      <c r="A296" s="14" t="n"/>
      <c r="B296" s="15" t="n"/>
      <c r="C296" s="15" t="n"/>
      <c r="D296" s="16" t="n"/>
      <c r="E296" s="17" t="n"/>
      <c r="F296" s="17" t="n"/>
      <c r="G296" s="17" t="n"/>
      <c r="H296" s="15" t="n"/>
      <c r="I296" s="18" t="str">
        <f>IF(COUNTA(A296:H296,M296)=0,"",IF(O296=1,IF(H296="","Open",IF(OR(H296="Win",H296="Loss"),"Settled","Check outcome")),IF(COUNT(D296:G296)&lt;4,"Incomplete","Check inputs")))</f>
        <v/>
      </c>
      <c r="J296" s="19" t="str">
        <f>IF(O296=1,D296*E296*F296-F296-G296,"")</f>
        <v/>
      </c>
      <c r="K296" s="19" t="str">
        <f>IF(AND(O296=1,OR(H296="Win",H296="Loss")),IF(H296="Win",E296*F296,0)-F296-G296,"")</f>
        <v/>
      </c>
      <c r="L296" s="20" t="str">
        <f>IF(N296=1,(D296-IF(H296="Win",1,0))^2,"")</f>
        <v/>
      </c>
      <c r="M296" s="15" t="n"/>
      <c r="N296" s="18">
        <f>IF(AND(COUNT(D296)=1,D296&gt;=0,D296&lt;=1,OR(H296="Win",H296="Loss")),1,0)</f>
        <v>0</v>
      </c>
      <c r="O296" s="18">
        <f>IF(AND(COUNT(D296:G296)=4,D296&gt;=0,D296&lt;=1,E296&gt;=1,F296&gt;0,G296&gt;=0),1,0)</f>
        <v>0</v>
      </c>
    </row>
    <row r="297" ht="23" customHeight="1">
      <c r="A297" s="14" t="n"/>
      <c r="B297" s="15" t="n"/>
      <c r="C297" s="15" t="n"/>
      <c r="D297" s="16" t="n"/>
      <c r="E297" s="17" t="n"/>
      <c r="F297" s="17" t="n"/>
      <c r="G297" s="17" t="n"/>
      <c r="H297" s="15" t="n"/>
      <c r="I297" s="18" t="str">
        <f>IF(COUNTA(A297:H297,M297)=0,"",IF(O297=1,IF(H297="","Open",IF(OR(H297="Win",H297="Loss"),"Settled","Check outcome")),IF(COUNT(D297:G297)&lt;4,"Incomplete","Check inputs")))</f>
        <v/>
      </c>
      <c r="J297" s="19" t="str">
        <f>IF(O297=1,D297*E297*F297-F297-G297,"")</f>
        <v/>
      </c>
      <c r="K297" s="19" t="str">
        <f>IF(AND(O297=1,OR(H297="Win",H297="Loss")),IF(H297="Win",E297*F297,0)-F297-G297,"")</f>
        <v/>
      </c>
      <c r="L297" s="20" t="str">
        <f>IF(N297=1,(D297-IF(H297="Win",1,0))^2,"")</f>
        <v/>
      </c>
      <c r="M297" s="15" t="n"/>
      <c r="N297" s="18">
        <f>IF(AND(COUNT(D297)=1,D297&gt;=0,D297&lt;=1,OR(H297="Win",H297="Loss")),1,0)</f>
        <v>0</v>
      </c>
      <c r="O297" s="18">
        <f>IF(AND(COUNT(D297:G297)=4,D297&gt;=0,D297&lt;=1,E297&gt;=1,F297&gt;0,G297&gt;=0),1,0)</f>
        <v>0</v>
      </c>
    </row>
    <row r="298" ht="23" customHeight="1">
      <c r="A298" s="14" t="n"/>
      <c r="B298" s="15" t="n"/>
      <c r="C298" s="15" t="n"/>
      <c r="D298" s="16" t="n"/>
      <c r="E298" s="17" t="n"/>
      <c r="F298" s="17" t="n"/>
      <c r="G298" s="17" t="n"/>
      <c r="H298" s="15" t="n"/>
      <c r="I298" s="18" t="str">
        <f>IF(COUNTA(A298:H298,M298)=0,"",IF(O298=1,IF(H298="","Open",IF(OR(H298="Win",H298="Loss"),"Settled","Check outcome")),IF(COUNT(D298:G298)&lt;4,"Incomplete","Check inputs")))</f>
        <v/>
      </c>
      <c r="J298" s="19" t="str">
        <f>IF(O298=1,D298*E298*F298-F298-G298,"")</f>
        <v/>
      </c>
      <c r="K298" s="19" t="str">
        <f>IF(AND(O298=1,OR(H298="Win",H298="Loss")),IF(H298="Win",E298*F298,0)-F298-G298,"")</f>
        <v/>
      </c>
      <c r="L298" s="20" t="str">
        <f>IF(N298=1,(D298-IF(H298="Win",1,0))^2,"")</f>
        <v/>
      </c>
      <c r="M298" s="15" t="n"/>
      <c r="N298" s="18">
        <f>IF(AND(COUNT(D298)=1,D298&gt;=0,D298&lt;=1,OR(H298="Win",H298="Loss")),1,0)</f>
        <v>0</v>
      </c>
      <c r="O298" s="18">
        <f>IF(AND(COUNT(D298:G298)=4,D298&gt;=0,D298&lt;=1,E298&gt;=1,F298&gt;0,G298&gt;=0),1,0)</f>
        <v>0</v>
      </c>
    </row>
    <row r="299" ht="23" customHeight="1">
      <c r="A299" s="14" t="n"/>
      <c r="B299" s="15" t="n"/>
      <c r="C299" s="15" t="n"/>
      <c r="D299" s="16" t="n"/>
      <c r="E299" s="17" t="n"/>
      <c r="F299" s="17" t="n"/>
      <c r="G299" s="17" t="n"/>
      <c r="H299" s="15" t="n"/>
      <c r="I299" s="18" t="str">
        <f>IF(COUNTA(A299:H299,M299)=0,"",IF(O299=1,IF(H299="","Open",IF(OR(H299="Win",H299="Loss"),"Settled","Check outcome")),IF(COUNT(D299:G299)&lt;4,"Incomplete","Check inputs")))</f>
        <v/>
      </c>
      <c r="J299" s="19" t="str">
        <f>IF(O299=1,D299*E299*F299-F299-G299,"")</f>
        <v/>
      </c>
      <c r="K299" s="19" t="str">
        <f>IF(AND(O299=1,OR(H299="Win",H299="Loss")),IF(H299="Win",E299*F299,0)-F299-G299,"")</f>
        <v/>
      </c>
      <c r="L299" s="20" t="str">
        <f>IF(N299=1,(D299-IF(H299="Win",1,0))^2,"")</f>
        <v/>
      </c>
      <c r="M299" s="15" t="n"/>
      <c r="N299" s="18">
        <f>IF(AND(COUNT(D299)=1,D299&gt;=0,D299&lt;=1,OR(H299="Win",H299="Loss")),1,0)</f>
        <v>0</v>
      </c>
      <c r="O299" s="18">
        <f>IF(AND(COUNT(D299:G299)=4,D299&gt;=0,D299&lt;=1,E299&gt;=1,F299&gt;0,G299&gt;=0),1,0)</f>
        <v>0</v>
      </c>
    </row>
    <row r="300" ht="23" customHeight="1">
      <c r="A300" s="14" t="n"/>
      <c r="B300" s="15" t="n"/>
      <c r="C300" s="15" t="n"/>
      <c r="D300" s="16" t="n"/>
      <c r="E300" s="17" t="n"/>
      <c r="F300" s="17" t="n"/>
      <c r="G300" s="17" t="n"/>
      <c r="H300" s="15" t="n"/>
      <c r="I300" s="18" t="str">
        <f>IF(COUNTA(A300:H300,M300)=0,"",IF(O300=1,IF(H300="","Open",IF(OR(H300="Win",H300="Loss"),"Settled","Check outcome")),IF(COUNT(D300:G300)&lt;4,"Incomplete","Check inputs")))</f>
        <v/>
      </c>
      <c r="J300" s="19" t="str">
        <f>IF(O300=1,D300*E300*F300-F300-G300,"")</f>
        <v/>
      </c>
      <c r="K300" s="19" t="str">
        <f>IF(AND(O300=1,OR(H300="Win",H300="Loss")),IF(H300="Win",E300*F300,0)-F300-G300,"")</f>
        <v/>
      </c>
      <c r="L300" s="20" t="str">
        <f>IF(N300=1,(D300-IF(H300="Win",1,0))^2,"")</f>
        <v/>
      </c>
      <c r="M300" s="15" t="n"/>
      <c r="N300" s="18">
        <f>IF(AND(COUNT(D300)=1,D300&gt;=0,D300&lt;=1,OR(H300="Win",H300="Loss")),1,0)</f>
        <v>0</v>
      </c>
      <c r="O300" s="18">
        <f>IF(AND(COUNT(D300:G300)=4,D300&gt;=0,D300&lt;=1,E300&gt;=1,F300&gt;0,G300&gt;=0),1,0)</f>
        <v>0</v>
      </c>
    </row>
    <row r="301" ht="23" customHeight="1">
      <c r="A301" s="14" t="n"/>
      <c r="B301" s="15" t="n"/>
      <c r="C301" s="15" t="n"/>
      <c r="D301" s="16" t="n"/>
      <c r="E301" s="17" t="n"/>
      <c r="F301" s="17" t="n"/>
      <c r="G301" s="17" t="n"/>
      <c r="H301" s="15" t="n"/>
      <c r="I301" s="18" t="str">
        <f>IF(COUNTA(A301:H301,M301)=0,"",IF(O301=1,IF(H301="","Open",IF(OR(H301="Win",H301="Loss"),"Settled","Check outcome")),IF(COUNT(D301:G301)&lt;4,"Incomplete","Check inputs")))</f>
        <v/>
      </c>
      <c r="J301" s="19" t="str">
        <f>IF(O301=1,D301*E301*F301-F301-G301,"")</f>
        <v/>
      </c>
      <c r="K301" s="19" t="str">
        <f>IF(AND(O301=1,OR(H301="Win",H301="Loss")),IF(H301="Win",E301*F301,0)-F301-G301,"")</f>
        <v/>
      </c>
      <c r="L301" s="20" t="str">
        <f>IF(N301=1,(D301-IF(H301="Win",1,0))^2,"")</f>
        <v/>
      </c>
      <c r="M301" s="15" t="n"/>
      <c r="N301" s="18">
        <f>IF(AND(COUNT(D301)=1,D301&gt;=0,D301&lt;=1,OR(H301="Win",H301="Loss")),1,0)</f>
        <v>0</v>
      </c>
      <c r="O301" s="18">
        <f>IF(AND(COUNT(D301:G301)=4,D301&gt;=0,D301&lt;=1,E301&gt;=1,F301&gt;0,G301&gt;=0),1,0)</f>
        <v>0</v>
      </c>
    </row>
    <row r="302" ht="23" customHeight="1">
      <c r="A302" s="14" t="n"/>
      <c r="B302" s="15" t="n"/>
      <c r="C302" s="15" t="n"/>
      <c r="D302" s="16" t="n"/>
      <c r="E302" s="17" t="n"/>
      <c r="F302" s="17" t="n"/>
      <c r="G302" s="17" t="n"/>
      <c r="H302" s="15" t="n"/>
      <c r="I302" s="18" t="str">
        <f>IF(COUNTA(A302:H302,M302)=0,"",IF(O302=1,IF(H302="","Open",IF(OR(H302="Win",H302="Loss"),"Settled","Check outcome")),IF(COUNT(D302:G302)&lt;4,"Incomplete","Check inputs")))</f>
        <v/>
      </c>
      <c r="J302" s="19" t="str">
        <f>IF(O302=1,D302*E302*F302-F302-G302,"")</f>
        <v/>
      </c>
      <c r="K302" s="19" t="str">
        <f>IF(AND(O302=1,OR(H302="Win",H302="Loss")),IF(H302="Win",E302*F302,0)-F302-G302,"")</f>
        <v/>
      </c>
      <c r="L302" s="20" t="str">
        <f>IF(N302=1,(D302-IF(H302="Win",1,0))^2,"")</f>
        <v/>
      </c>
      <c r="M302" s="15" t="n"/>
      <c r="N302" s="18">
        <f>IF(AND(COUNT(D302)=1,D302&gt;=0,D302&lt;=1,OR(H302="Win",H302="Loss")),1,0)</f>
        <v>0</v>
      </c>
      <c r="O302" s="18">
        <f>IF(AND(COUNT(D302:G302)=4,D302&gt;=0,D302&lt;=1,E302&gt;=1,F302&gt;0,G302&gt;=0),1,0)</f>
        <v>0</v>
      </c>
    </row>
    <row r="303" ht="23" customHeight="1">
      <c r="A303" s="14" t="n"/>
      <c r="B303" s="15" t="n"/>
      <c r="C303" s="15" t="n"/>
      <c r="D303" s="16" t="n"/>
      <c r="E303" s="17" t="n"/>
      <c r="F303" s="17" t="n"/>
      <c r="G303" s="17" t="n"/>
      <c r="H303" s="15" t="n"/>
      <c r="I303" s="18" t="str">
        <f>IF(COUNTA(A303:H303,M303)=0,"",IF(O303=1,IF(H303="","Open",IF(OR(H303="Win",H303="Loss"),"Settled","Check outcome")),IF(COUNT(D303:G303)&lt;4,"Incomplete","Check inputs")))</f>
        <v/>
      </c>
      <c r="J303" s="19" t="str">
        <f>IF(O303=1,D303*E303*F303-F303-G303,"")</f>
        <v/>
      </c>
      <c r="K303" s="19" t="str">
        <f>IF(AND(O303=1,OR(H303="Win",H303="Loss")),IF(H303="Win",E303*F303,0)-F303-G303,"")</f>
        <v/>
      </c>
      <c r="L303" s="20" t="str">
        <f>IF(N303=1,(D303-IF(H303="Win",1,0))^2,"")</f>
        <v/>
      </c>
      <c r="M303" s="15" t="n"/>
      <c r="N303" s="18">
        <f>IF(AND(COUNT(D303)=1,D303&gt;=0,D303&lt;=1,OR(H303="Win",H303="Loss")),1,0)</f>
        <v>0</v>
      </c>
      <c r="O303" s="18">
        <f>IF(AND(COUNT(D303:G303)=4,D303&gt;=0,D303&lt;=1,E303&gt;=1,F303&gt;0,G303&gt;=0),1,0)</f>
        <v>0</v>
      </c>
    </row>
    <row r="304" ht="23" customHeight="1">
      <c r="A304" s="14" t="n"/>
      <c r="B304" s="15" t="n"/>
      <c r="C304" s="15" t="n"/>
      <c r="D304" s="16" t="n"/>
      <c r="E304" s="17" t="n"/>
      <c r="F304" s="17" t="n"/>
      <c r="G304" s="17" t="n"/>
      <c r="H304" s="15" t="n"/>
      <c r="I304" s="18" t="str">
        <f>IF(COUNTA(A304:H304,M304)=0,"",IF(O304=1,IF(H304="","Open",IF(OR(H304="Win",H304="Loss"),"Settled","Check outcome")),IF(COUNT(D304:G304)&lt;4,"Incomplete","Check inputs")))</f>
        <v/>
      </c>
      <c r="J304" s="19" t="str">
        <f>IF(O304=1,D304*E304*F304-F304-G304,"")</f>
        <v/>
      </c>
      <c r="K304" s="19" t="str">
        <f>IF(AND(O304=1,OR(H304="Win",H304="Loss")),IF(H304="Win",E304*F304,0)-F304-G304,"")</f>
        <v/>
      </c>
      <c r="L304" s="20" t="str">
        <f>IF(N304=1,(D304-IF(H304="Win",1,0))^2,"")</f>
        <v/>
      </c>
      <c r="M304" s="15" t="n"/>
      <c r="N304" s="18">
        <f>IF(AND(COUNT(D304)=1,D304&gt;=0,D304&lt;=1,OR(H304="Win",H304="Loss")),1,0)</f>
        <v>0</v>
      </c>
      <c r="O304" s="18">
        <f>IF(AND(COUNT(D304:G304)=4,D304&gt;=0,D304&lt;=1,E304&gt;=1,F304&gt;0,G304&gt;=0),1,0)</f>
        <v>0</v>
      </c>
    </row>
    <row r="305" ht="23" customHeight="1">
      <c r="A305" s="14" t="n"/>
      <c r="B305" s="15" t="n"/>
      <c r="C305" s="15" t="n"/>
      <c r="D305" s="16" t="n"/>
      <c r="E305" s="17" t="n"/>
      <c r="F305" s="17" t="n"/>
      <c r="G305" s="17" t="n"/>
      <c r="H305" s="15" t="n"/>
      <c r="I305" s="18" t="str">
        <f>IF(COUNTA(A305:H305,M305)=0,"",IF(O305=1,IF(H305="","Open",IF(OR(H305="Win",H305="Loss"),"Settled","Check outcome")),IF(COUNT(D305:G305)&lt;4,"Incomplete","Check inputs")))</f>
        <v/>
      </c>
      <c r="J305" s="19" t="str">
        <f>IF(O305=1,D305*E305*F305-F305-G305,"")</f>
        <v/>
      </c>
      <c r="K305" s="19" t="str">
        <f>IF(AND(O305=1,OR(H305="Win",H305="Loss")),IF(H305="Win",E305*F305,0)-F305-G305,"")</f>
        <v/>
      </c>
      <c r="L305" s="20" t="str">
        <f>IF(N305=1,(D305-IF(H305="Win",1,0))^2,"")</f>
        <v/>
      </c>
      <c r="M305" s="15" t="n"/>
      <c r="N305" s="18">
        <f>IF(AND(COUNT(D305)=1,D305&gt;=0,D305&lt;=1,OR(H305="Win",H305="Loss")),1,0)</f>
        <v>0</v>
      </c>
      <c r="O305" s="18">
        <f>IF(AND(COUNT(D305:G305)=4,D305&gt;=0,D305&lt;=1,E305&gt;=1,F305&gt;0,G305&gt;=0),1,0)</f>
        <v>0</v>
      </c>
    </row>
    <row r="306" ht="23" customHeight="1">
      <c r="A306" s="14" t="n"/>
      <c r="B306" s="15" t="n"/>
      <c r="C306" s="15" t="n"/>
      <c r="D306" s="16" t="n"/>
      <c r="E306" s="17" t="n"/>
      <c r="F306" s="17" t="n"/>
      <c r="G306" s="17" t="n"/>
      <c r="H306" s="15" t="n"/>
      <c r="I306" s="18" t="str">
        <f>IF(COUNTA(A306:H306,M306)=0,"",IF(O306=1,IF(H306="","Open",IF(OR(H306="Win",H306="Loss"),"Settled","Check outcome")),IF(COUNT(D306:G306)&lt;4,"Incomplete","Check inputs")))</f>
        <v/>
      </c>
      <c r="J306" s="19" t="str">
        <f>IF(O306=1,D306*E306*F306-F306-G306,"")</f>
        <v/>
      </c>
      <c r="K306" s="19" t="str">
        <f>IF(AND(O306=1,OR(H306="Win",H306="Loss")),IF(H306="Win",E306*F306,0)-F306-G306,"")</f>
        <v/>
      </c>
      <c r="L306" s="20" t="str">
        <f>IF(N306=1,(D306-IF(H306="Win",1,0))^2,"")</f>
        <v/>
      </c>
      <c r="M306" s="15" t="n"/>
      <c r="N306" s="18">
        <f>IF(AND(COUNT(D306)=1,D306&gt;=0,D306&lt;=1,OR(H306="Win",H306="Loss")),1,0)</f>
        <v>0</v>
      </c>
      <c r="O306" s="18">
        <f>IF(AND(COUNT(D306:G306)=4,D306&gt;=0,D306&lt;=1,E306&gt;=1,F306&gt;0,G306&gt;=0),1,0)</f>
        <v>0</v>
      </c>
    </row>
    <row r="307" ht="23" customHeight="1">
      <c r="A307" s="14" t="n"/>
      <c r="B307" s="15" t="n"/>
      <c r="C307" s="15" t="n"/>
      <c r="D307" s="16" t="n"/>
      <c r="E307" s="17" t="n"/>
      <c r="F307" s="17" t="n"/>
      <c r="G307" s="17" t="n"/>
      <c r="H307" s="15" t="n"/>
      <c r="I307" s="18" t="str">
        <f>IF(COUNTA(A307:H307,M307)=0,"",IF(O307=1,IF(H307="","Open",IF(OR(H307="Win",H307="Loss"),"Settled","Check outcome")),IF(COUNT(D307:G307)&lt;4,"Incomplete","Check inputs")))</f>
        <v/>
      </c>
      <c r="J307" s="19" t="str">
        <f>IF(O307=1,D307*E307*F307-F307-G307,"")</f>
        <v/>
      </c>
      <c r="K307" s="19" t="str">
        <f>IF(AND(O307=1,OR(H307="Win",H307="Loss")),IF(H307="Win",E307*F307,0)-F307-G307,"")</f>
        <v/>
      </c>
      <c r="L307" s="20" t="str">
        <f>IF(N307=1,(D307-IF(H307="Win",1,0))^2,"")</f>
        <v/>
      </c>
      <c r="M307" s="15" t="n"/>
      <c r="N307" s="18">
        <f>IF(AND(COUNT(D307)=1,D307&gt;=0,D307&lt;=1,OR(H307="Win",H307="Loss")),1,0)</f>
        <v>0</v>
      </c>
      <c r="O307" s="18">
        <f>IF(AND(COUNT(D307:G307)=4,D307&gt;=0,D307&lt;=1,E307&gt;=1,F307&gt;0,G307&gt;=0),1,0)</f>
        <v>0</v>
      </c>
    </row>
    <row r="308" ht="23" customHeight="1">
      <c r="A308" s="14" t="n"/>
      <c r="B308" s="15" t="n"/>
      <c r="C308" s="15" t="n"/>
      <c r="D308" s="16" t="n"/>
      <c r="E308" s="17" t="n"/>
      <c r="F308" s="17" t="n"/>
      <c r="G308" s="17" t="n"/>
      <c r="H308" s="15" t="n"/>
      <c r="I308" s="18" t="str">
        <f>IF(COUNTA(A308:H308,M308)=0,"",IF(O308=1,IF(H308="","Open",IF(OR(H308="Win",H308="Loss"),"Settled","Check outcome")),IF(COUNT(D308:G308)&lt;4,"Incomplete","Check inputs")))</f>
        <v/>
      </c>
      <c r="J308" s="19" t="str">
        <f>IF(O308=1,D308*E308*F308-F308-G308,"")</f>
        <v/>
      </c>
      <c r="K308" s="19" t="str">
        <f>IF(AND(O308=1,OR(H308="Win",H308="Loss")),IF(H308="Win",E308*F308,0)-F308-G308,"")</f>
        <v/>
      </c>
      <c r="L308" s="20" t="str">
        <f>IF(N308=1,(D308-IF(H308="Win",1,0))^2,"")</f>
        <v/>
      </c>
      <c r="M308" s="15" t="n"/>
      <c r="N308" s="18">
        <f>IF(AND(COUNT(D308)=1,D308&gt;=0,D308&lt;=1,OR(H308="Win",H308="Loss")),1,0)</f>
        <v>0</v>
      </c>
      <c r="O308" s="18">
        <f>IF(AND(COUNT(D308:G308)=4,D308&gt;=0,D308&lt;=1,E308&gt;=1,F308&gt;0,G308&gt;=0),1,0)</f>
        <v>0</v>
      </c>
    </row>
    <row r="309" ht="23" customHeight="1">
      <c r="A309" s="14" t="n"/>
      <c r="B309" s="15" t="n"/>
      <c r="C309" s="15" t="n"/>
      <c r="D309" s="16" t="n"/>
      <c r="E309" s="17" t="n"/>
      <c r="F309" s="17" t="n"/>
      <c r="G309" s="17" t="n"/>
      <c r="H309" s="15" t="n"/>
      <c r="I309" s="18" t="str">
        <f>IF(COUNTA(A309:H309,M309)=0,"",IF(O309=1,IF(H309="","Open",IF(OR(H309="Win",H309="Loss"),"Settled","Check outcome")),IF(COUNT(D309:G309)&lt;4,"Incomplete","Check inputs")))</f>
        <v/>
      </c>
      <c r="J309" s="19" t="str">
        <f>IF(O309=1,D309*E309*F309-F309-G309,"")</f>
        <v/>
      </c>
      <c r="K309" s="19" t="str">
        <f>IF(AND(O309=1,OR(H309="Win",H309="Loss")),IF(H309="Win",E309*F309,0)-F309-G309,"")</f>
        <v/>
      </c>
      <c r="L309" s="20" t="str">
        <f>IF(N309=1,(D309-IF(H309="Win",1,0))^2,"")</f>
        <v/>
      </c>
      <c r="M309" s="15" t="n"/>
      <c r="N309" s="18">
        <f>IF(AND(COUNT(D309)=1,D309&gt;=0,D309&lt;=1,OR(H309="Win",H309="Loss")),1,0)</f>
        <v>0</v>
      </c>
      <c r="O309" s="18">
        <f>IF(AND(COUNT(D309:G309)=4,D309&gt;=0,D309&lt;=1,E309&gt;=1,F309&gt;0,G309&gt;=0),1,0)</f>
        <v>0</v>
      </c>
    </row>
    <row r="310" ht="23" customHeight="1">
      <c r="A310" s="14" t="n"/>
      <c r="B310" s="15" t="n"/>
      <c r="C310" s="15" t="n"/>
      <c r="D310" s="16" t="n"/>
      <c r="E310" s="17" t="n"/>
      <c r="F310" s="17" t="n"/>
      <c r="G310" s="17" t="n"/>
      <c r="H310" s="15" t="n"/>
      <c r="I310" s="18" t="str">
        <f>IF(COUNTA(A310:H310,M310)=0,"",IF(O310=1,IF(H310="","Open",IF(OR(H310="Win",H310="Loss"),"Settled","Check outcome")),IF(COUNT(D310:G310)&lt;4,"Incomplete","Check inputs")))</f>
        <v/>
      </c>
      <c r="J310" s="19" t="str">
        <f>IF(O310=1,D310*E310*F310-F310-G310,"")</f>
        <v/>
      </c>
      <c r="K310" s="19" t="str">
        <f>IF(AND(O310=1,OR(H310="Win",H310="Loss")),IF(H310="Win",E310*F310,0)-F310-G310,"")</f>
        <v/>
      </c>
      <c r="L310" s="20" t="str">
        <f>IF(N310=1,(D310-IF(H310="Win",1,0))^2,"")</f>
        <v/>
      </c>
      <c r="M310" s="15" t="n"/>
      <c r="N310" s="18">
        <f>IF(AND(COUNT(D310)=1,D310&gt;=0,D310&lt;=1,OR(H310="Win",H310="Loss")),1,0)</f>
        <v>0</v>
      </c>
      <c r="O310" s="18">
        <f>IF(AND(COUNT(D310:G310)=4,D310&gt;=0,D310&lt;=1,E310&gt;=1,F310&gt;0,G310&gt;=0),1,0)</f>
        <v>0</v>
      </c>
    </row>
    <row r="311" ht="23" customHeight="1">
      <c r="A311" s="14" t="n"/>
      <c r="B311" s="15" t="n"/>
      <c r="C311" s="15" t="n"/>
      <c r="D311" s="16" t="n"/>
      <c r="E311" s="17" t="n"/>
      <c r="F311" s="17" t="n"/>
      <c r="G311" s="17" t="n"/>
      <c r="H311" s="15" t="n"/>
      <c r="I311" s="18" t="str">
        <f>IF(COUNTA(A311:H311,M311)=0,"",IF(O311=1,IF(H311="","Open",IF(OR(H311="Win",H311="Loss"),"Settled","Check outcome")),IF(COUNT(D311:G311)&lt;4,"Incomplete","Check inputs")))</f>
        <v/>
      </c>
      <c r="J311" s="19" t="str">
        <f>IF(O311=1,D311*E311*F311-F311-G311,"")</f>
        <v/>
      </c>
      <c r="K311" s="19" t="str">
        <f>IF(AND(O311=1,OR(H311="Win",H311="Loss")),IF(H311="Win",E311*F311,0)-F311-G311,"")</f>
        <v/>
      </c>
      <c r="L311" s="20" t="str">
        <f>IF(N311=1,(D311-IF(H311="Win",1,0))^2,"")</f>
        <v/>
      </c>
      <c r="M311" s="15" t="n"/>
      <c r="N311" s="18">
        <f>IF(AND(COUNT(D311)=1,D311&gt;=0,D311&lt;=1,OR(H311="Win",H311="Loss")),1,0)</f>
        <v>0</v>
      </c>
      <c r="O311" s="18">
        <f>IF(AND(COUNT(D311:G311)=4,D311&gt;=0,D311&lt;=1,E311&gt;=1,F311&gt;0,G311&gt;=0),1,0)</f>
        <v>0</v>
      </c>
    </row>
    <row r="312" ht="23" customHeight="1">
      <c r="A312" s="14" t="n"/>
      <c r="B312" s="15" t="n"/>
      <c r="C312" s="15" t="n"/>
      <c r="D312" s="16" t="n"/>
      <c r="E312" s="17" t="n"/>
      <c r="F312" s="17" t="n"/>
      <c r="G312" s="17" t="n"/>
      <c r="H312" s="15" t="n"/>
      <c r="I312" s="18" t="str">
        <f>IF(COUNTA(A312:H312,M312)=0,"",IF(O312=1,IF(H312="","Open",IF(OR(H312="Win",H312="Loss"),"Settled","Check outcome")),IF(COUNT(D312:G312)&lt;4,"Incomplete","Check inputs")))</f>
        <v/>
      </c>
      <c r="J312" s="19" t="str">
        <f>IF(O312=1,D312*E312*F312-F312-G312,"")</f>
        <v/>
      </c>
      <c r="K312" s="19" t="str">
        <f>IF(AND(O312=1,OR(H312="Win",H312="Loss")),IF(H312="Win",E312*F312,0)-F312-G312,"")</f>
        <v/>
      </c>
      <c r="L312" s="20" t="str">
        <f>IF(N312=1,(D312-IF(H312="Win",1,0))^2,"")</f>
        <v/>
      </c>
      <c r="M312" s="15" t="n"/>
      <c r="N312" s="18">
        <f>IF(AND(COUNT(D312)=1,D312&gt;=0,D312&lt;=1,OR(H312="Win",H312="Loss")),1,0)</f>
        <v>0</v>
      </c>
      <c r="O312" s="18">
        <f>IF(AND(COUNT(D312:G312)=4,D312&gt;=0,D312&lt;=1,E312&gt;=1,F312&gt;0,G312&gt;=0),1,0)</f>
        <v>0</v>
      </c>
    </row>
    <row r="313" ht="23" customHeight="1">
      <c r="A313" s="14" t="n"/>
      <c r="B313" s="15" t="n"/>
      <c r="C313" s="15" t="n"/>
      <c r="D313" s="16" t="n"/>
      <c r="E313" s="17" t="n"/>
      <c r="F313" s="17" t="n"/>
      <c r="G313" s="17" t="n"/>
      <c r="H313" s="15" t="n"/>
      <c r="I313" s="18" t="str">
        <f>IF(COUNTA(A313:H313,M313)=0,"",IF(O313=1,IF(H313="","Open",IF(OR(H313="Win",H313="Loss"),"Settled","Check outcome")),IF(COUNT(D313:G313)&lt;4,"Incomplete","Check inputs")))</f>
        <v/>
      </c>
      <c r="J313" s="19" t="str">
        <f>IF(O313=1,D313*E313*F313-F313-G313,"")</f>
        <v/>
      </c>
      <c r="K313" s="19" t="str">
        <f>IF(AND(O313=1,OR(H313="Win",H313="Loss")),IF(H313="Win",E313*F313,0)-F313-G313,"")</f>
        <v/>
      </c>
      <c r="L313" s="20" t="str">
        <f>IF(N313=1,(D313-IF(H313="Win",1,0))^2,"")</f>
        <v/>
      </c>
      <c r="M313" s="15" t="n"/>
      <c r="N313" s="18">
        <f>IF(AND(COUNT(D313)=1,D313&gt;=0,D313&lt;=1,OR(H313="Win",H313="Loss")),1,0)</f>
        <v>0</v>
      </c>
      <c r="O313" s="18">
        <f>IF(AND(COUNT(D313:G313)=4,D313&gt;=0,D313&lt;=1,E313&gt;=1,F313&gt;0,G313&gt;=0),1,0)</f>
        <v>0</v>
      </c>
    </row>
    <row r="314" ht="23" customHeight="1">
      <c r="A314" s="14" t="n"/>
      <c r="B314" s="15" t="n"/>
      <c r="C314" s="15" t="n"/>
      <c r="D314" s="16" t="n"/>
      <c r="E314" s="17" t="n"/>
      <c r="F314" s="17" t="n"/>
      <c r="G314" s="17" t="n"/>
      <c r="H314" s="15" t="n"/>
      <c r="I314" s="18" t="str">
        <f>IF(COUNTA(A314:H314,M314)=0,"",IF(O314=1,IF(H314="","Open",IF(OR(H314="Win",H314="Loss"),"Settled","Check outcome")),IF(COUNT(D314:G314)&lt;4,"Incomplete","Check inputs")))</f>
        <v/>
      </c>
      <c r="J314" s="19" t="str">
        <f>IF(O314=1,D314*E314*F314-F314-G314,"")</f>
        <v/>
      </c>
      <c r="K314" s="19" t="str">
        <f>IF(AND(O314=1,OR(H314="Win",H314="Loss")),IF(H314="Win",E314*F314,0)-F314-G314,"")</f>
        <v/>
      </c>
      <c r="L314" s="20" t="str">
        <f>IF(N314=1,(D314-IF(H314="Win",1,0))^2,"")</f>
        <v/>
      </c>
      <c r="M314" s="15" t="n"/>
      <c r="N314" s="18">
        <f>IF(AND(COUNT(D314)=1,D314&gt;=0,D314&lt;=1,OR(H314="Win",H314="Loss")),1,0)</f>
        <v>0</v>
      </c>
      <c r="O314" s="18">
        <f>IF(AND(COUNT(D314:G314)=4,D314&gt;=0,D314&lt;=1,E314&gt;=1,F314&gt;0,G314&gt;=0),1,0)</f>
        <v>0</v>
      </c>
    </row>
    <row r="315" ht="23" customHeight="1">
      <c r="A315" s="14" t="n"/>
      <c r="B315" s="15" t="n"/>
      <c r="C315" s="15" t="n"/>
      <c r="D315" s="16" t="n"/>
      <c r="E315" s="17" t="n"/>
      <c r="F315" s="17" t="n"/>
      <c r="G315" s="17" t="n"/>
      <c r="H315" s="15" t="n"/>
      <c r="I315" s="18" t="str">
        <f>IF(COUNTA(A315:H315,M315)=0,"",IF(O315=1,IF(H315="","Open",IF(OR(H315="Win",H315="Loss"),"Settled","Check outcome")),IF(COUNT(D315:G315)&lt;4,"Incomplete","Check inputs")))</f>
        <v/>
      </c>
      <c r="J315" s="19" t="str">
        <f>IF(O315=1,D315*E315*F315-F315-G315,"")</f>
        <v/>
      </c>
      <c r="K315" s="19" t="str">
        <f>IF(AND(O315=1,OR(H315="Win",H315="Loss")),IF(H315="Win",E315*F315,0)-F315-G315,"")</f>
        <v/>
      </c>
      <c r="L315" s="20" t="str">
        <f>IF(N315=1,(D315-IF(H315="Win",1,0))^2,"")</f>
        <v/>
      </c>
      <c r="M315" s="15" t="n"/>
      <c r="N315" s="18">
        <f>IF(AND(COUNT(D315)=1,D315&gt;=0,D315&lt;=1,OR(H315="Win",H315="Loss")),1,0)</f>
        <v>0</v>
      </c>
      <c r="O315" s="18">
        <f>IF(AND(COUNT(D315:G315)=4,D315&gt;=0,D315&lt;=1,E315&gt;=1,F315&gt;0,G315&gt;=0),1,0)</f>
        <v>0</v>
      </c>
    </row>
    <row r="316" ht="23" customHeight="1">
      <c r="A316" s="14" t="n"/>
      <c r="B316" s="15" t="n"/>
      <c r="C316" s="15" t="n"/>
      <c r="D316" s="16" t="n"/>
      <c r="E316" s="17" t="n"/>
      <c r="F316" s="17" t="n"/>
      <c r="G316" s="17" t="n"/>
      <c r="H316" s="15" t="n"/>
      <c r="I316" s="18" t="str">
        <f>IF(COUNTA(A316:H316,M316)=0,"",IF(O316=1,IF(H316="","Open",IF(OR(H316="Win",H316="Loss"),"Settled","Check outcome")),IF(COUNT(D316:G316)&lt;4,"Incomplete","Check inputs")))</f>
        <v/>
      </c>
      <c r="J316" s="19" t="str">
        <f>IF(O316=1,D316*E316*F316-F316-G316,"")</f>
        <v/>
      </c>
      <c r="K316" s="19" t="str">
        <f>IF(AND(O316=1,OR(H316="Win",H316="Loss")),IF(H316="Win",E316*F316,0)-F316-G316,"")</f>
        <v/>
      </c>
      <c r="L316" s="20" t="str">
        <f>IF(N316=1,(D316-IF(H316="Win",1,0))^2,"")</f>
        <v/>
      </c>
      <c r="M316" s="15" t="n"/>
      <c r="N316" s="18">
        <f>IF(AND(COUNT(D316)=1,D316&gt;=0,D316&lt;=1,OR(H316="Win",H316="Loss")),1,0)</f>
        <v>0</v>
      </c>
      <c r="O316" s="18">
        <f>IF(AND(COUNT(D316:G316)=4,D316&gt;=0,D316&lt;=1,E316&gt;=1,F316&gt;0,G316&gt;=0),1,0)</f>
        <v>0</v>
      </c>
    </row>
    <row r="317" ht="23" customHeight="1">
      <c r="A317" s="14" t="n"/>
      <c r="B317" s="15" t="n"/>
      <c r="C317" s="15" t="n"/>
      <c r="D317" s="16" t="n"/>
      <c r="E317" s="17" t="n"/>
      <c r="F317" s="17" t="n"/>
      <c r="G317" s="17" t="n"/>
      <c r="H317" s="15" t="n"/>
      <c r="I317" s="18" t="str">
        <f>IF(COUNTA(A317:H317,M317)=0,"",IF(O317=1,IF(H317="","Open",IF(OR(H317="Win",H317="Loss"),"Settled","Check outcome")),IF(COUNT(D317:G317)&lt;4,"Incomplete","Check inputs")))</f>
        <v/>
      </c>
      <c r="J317" s="19" t="str">
        <f>IF(O317=1,D317*E317*F317-F317-G317,"")</f>
        <v/>
      </c>
      <c r="K317" s="19" t="str">
        <f>IF(AND(O317=1,OR(H317="Win",H317="Loss")),IF(H317="Win",E317*F317,0)-F317-G317,"")</f>
        <v/>
      </c>
      <c r="L317" s="20" t="str">
        <f>IF(N317=1,(D317-IF(H317="Win",1,0))^2,"")</f>
        <v/>
      </c>
      <c r="M317" s="15" t="n"/>
      <c r="N317" s="18">
        <f>IF(AND(COUNT(D317)=1,D317&gt;=0,D317&lt;=1,OR(H317="Win",H317="Loss")),1,0)</f>
        <v>0</v>
      </c>
      <c r="O317" s="18">
        <f>IF(AND(COUNT(D317:G317)=4,D317&gt;=0,D317&lt;=1,E317&gt;=1,F317&gt;0,G317&gt;=0),1,0)</f>
        <v>0</v>
      </c>
    </row>
    <row r="318" ht="23" customHeight="1">
      <c r="A318" s="14" t="n"/>
      <c r="B318" s="15" t="n"/>
      <c r="C318" s="15" t="n"/>
      <c r="D318" s="16" t="n"/>
      <c r="E318" s="17" t="n"/>
      <c r="F318" s="17" t="n"/>
      <c r="G318" s="17" t="n"/>
      <c r="H318" s="15" t="n"/>
      <c r="I318" s="18" t="str">
        <f>IF(COUNTA(A318:H318,M318)=0,"",IF(O318=1,IF(H318="","Open",IF(OR(H318="Win",H318="Loss"),"Settled","Check outcome")),IF(COUNT(D318:G318)&lt;4,"Incomplete","Check inputs")))</f>
        <v/>
      </c>
      <c r="J318" s="19" t="str">
        <f>IF(O318=1,D318*E318*F318-F318-G318,"")</f>
        <v/>
      </c>
      <c r="K318" s="19" t="str">
        <f>IF(AND(O318=1,OR(H318="Win",H318="Loss")),IF(H318="Win",E318*F318,0)-F318-G318,"")</f>
        <v/>
      </c>
      <c r="L318" s="20" t="str">
        <f>IF(N318=1,(D318-IF(H318="Win",1,0))^2,"")</f>
        <v/>
      </c>
      <c r="M318" s="15" t="n"/>
      <c r="N318" s="18">
        <f>IF(AND(COUNT(D318)=1,D318&gt;=0,D318&lt;=1,OR(H318="Win",H318="Loss")),1,0)</f>
        <v>0</v>
      </c>
      <c r="O318" s="18">
        <f>IF(AND(COUNT(D318:G318)=4,D318&gt;=0,D318&lt;=1,E318&gt;=1,F318&gt;0,G318&gt;=0),1,0)</f>
        <v>0</v>
      </c>
    </row>
    <row r="319" ht="23" customHeight="1">
      <c r="A319" s="14" t="n"/>
      <c r="B319" s="15" t="n"/>
      <c r="C319" s="15" t="n"/>
      <c r="D319" s="16" t="n"/>
      <c r="E319" s="17" t="n"/>
      <c r="F319" s="17" t="n"/>
      <c r="G319" s="17" t="n"/>
      <c r="H319" s="15" t="n"/>
      <c r="I319" s="18" t="str">
        <f>IF(COUNTA(A319:H319,M319)=0,"",IF(O319=1,IF(H319="","Open",IF(OR(H319="Win",H319="Loss"),"Settled","Check outcome")),IF(COUNT(D319:G319)&lt;4,"Incomplete","Check inputs")))</f>
        <v/>
      </c>
      <c r="J319" s="19" t="str">
        <f>IF(O319=1,D319*E319*F319-F319-G319,"")</f>
        <v/>
      </c>
      <c r="K319" s="19" t="str">
        <f>IF(AND(O319=1,OR(H319="Win",H319="Loss")),IF(H319="Win",E319*F319,0)-F319-G319,"")</f>
        <v/>
      </c>
      <c r="L319" s="20" t="str">
        <f>IF(N319=1,(D319-IF(H319="Win",1,0))^2,"")</f>
        <v/>
      </c>
      <c r="M319" s="15" t="n"/>
      <c r="N319" s="18">
        <f>IF(AND(COUNT(D319)=1,D319&gt;=0,D319&lt;=1,OR(H319="Win",H319="Loss")),1,0)</f>
        <v>0</v>
      </c>
      <c r="O319" s="18">
        <f>IF(AND(COUNT(D319:G319)=4,D319&gt;=0,D319&lt;=1,E319&gt;=1,F319&gt;0,G319&gt;=0),1,0)</f>
        <v>0</v>
      </c>
    </row>
    <row r="320" ht="23" customHeight="1">
      <c r="A320" s="14" t="n"/>
      <c r="B320" s="15" t="n"/>
      <c r="C320" s="15" t="n"/>
      <c r="D320" s="16" t="n"/>
      <c r="E320" s="17" t="n"/>
      <c r="F320" s="17" t="n"/>
      <c r="G320" s="17" t="n"/>
      <c r="H320" s="15" t="n"/>
      <c r="I320" s="18" t="str">
        <f>IF(COUNTA(A320:H320,M320)=0,"",IF(O320=1,IF(H320="","Open",IF(OR(H320="Win",H320="Loss"),"Settled","Check outcome")),IF(COUNT(D320:G320)&lt;4,"Incomplete","Check inputs")))</f>
        <v/>
      </c>
      <c r="J320" s="19" t="str">
        <f>IF(O320=1,D320*E320*F320-F320-G320,"")</f>
        <v/>
      </c>
      <c r="K320" s="19" t="str">
        <f>IF(AND(O320=1,OR(H320="Win",H320="Loss")),IF(H320="Win",E320*F320,0)-F320-G320,"")</f>
        <v/>
      </c>
      <c r="L320" s="20" t="str">
        <f>IF(N320=1,(D320-IF(H320="Win",1,0))^2,"")</f>
        <v/>
      </c>
      <c r="M320" s="15" t="n"/>
      <c r="N320" s="18">
        <f>IF(AND(COUNT(D320)=1,D320&gt;=0,D320&lt;=1,OR(H320="Win",H320="Loss")),1,0)</f>
        <v>0</v>
      </c>
      <c r="O320" s="18">
        <f>IF(AND(COUNT(D320:G320)=4,D320&gt;=0,D320&lt;=1,E320&gt;=1,F320&gt;0,G320&gt;=0),1,0)</f>
        <v>0</v>
      </c>
    </row>
    <row r="321" ht="23" customHeight="1">
      <c r="A321" s="14" t="n"/>
      <c r="B321" s="15" t="n"/>
      <c r="C321" s="15" t="n"/>
      <c r="D321" s="16" t="n"/>
      <c r="E321" s="17" t="n"/>
      <c r="F321" s="17" t="n"/>
      <c r="G321" s="17" t="n"/>
      <c r="H321" s="15" t="n"/>
      <c r="I321" s="18" t="str">
        <f>IF(COUNTA(A321:H321,M321)=0,"",IF(O321=1,IF(H321="","Open",IF(OR(H321="Win",H321="Loss"),"Settled","Check outcome")),IF(COUNT(D321:G321)&lt;4,"Incomplete","Check inputs")))</f>
        <v/>
      </c>
      <c r="J321" s="19" t="str">
        <f>IF(O321=1,D321*E321*F321-F321-G321,"")</f>
        <v/>
      </c>
      <c r="K321" s="19" t="str">
        <f>IF(AND(O321=1,OR(H321="Win",H321="Loss")),IF(H321="Win",E321*F321,0)-F321-G321,"")</f>
        <v/>
      </c>
      <c r="L321" s="20" t="str">
        <f>IF(N321=1,(D321-IF(H321="Win",1,0))^2,"")</f>
        <v/>
      </c>
      <c r="M321" s="15" t="n"/>
      <c r="N321" s="18">
        <f>IF(AND(COUNT(D321)=1,D321&gt;=0,D321&lt;=1,OR(H321="Win",H321="Loss")),1,0)</f>
        <v>0</v>
      </c>
      <c r="O321" s="18">
        <f>IF(AND(COUNT(D321:G321)=4,D321&gt;=0,D321&lt;=1,E321&gt;=1,F321&gt;0,G321&gt;=0),1,0)</f>
        <v>0</v>
      </c>
    </row>
    <row r="322" ht="23" customHeight="1">
      <c r="A322" s="14" t="n"/>
      <c r="B322" s="15" t="n"/>
      <c r="C322" s="15" t="n"/>
      <c r="D322" s="16" t="n"/>
      <c r="E322" s="17" t="n"/>
      <c r="F322" s="17" t="n"/>
      <c r="G322" s="17" t="n"/>
      <c r="H322" s="15" t="n"/>
      <c r="I322" s="18" t="str">
        <f>IF(COUNTA(A322:H322,M322)=0,"",IF(O322=1,IF(H322="","Open",IF(OR(H322="Win",H322="Loss"),"Settled","Check outcome")),IF(COUNT(D322:G322)&lt;4,"Incomplete","Check inputs")))</f>
        <v/>
      </c>
      <c r="J322" s="19" t="str">
        <f>IF(O322=1,D322*E322*F322-F322-G322,"")</f>
        <v/>
      </c>
      <c r="K322" s="19" t="str">
        <f>IF(AND(O322=1,OR(H322="Win",H322="Loss")),IF(H322="Win",E322*F322,0)-F322-G322,"")</f>
        <v/>
      </c>
      <c r="L322" s="20" t="str">
        <f>IF(N322=1,(D322-IF(H322="Win",1,0))^2,"")</f>
        <v/>
      </c>
      <c r="M322" s="15" t="n"/>
      <c r="N322" s="18">
        <f>IF(AND(COUNT(D322)=1,D322&gt;=0,D322&lt;=1,OR(H322="Win",H322="Loss")),1,0)</f>
        <v>0</v>
      </c>
      <c r="O322" s="18">
        <f>IF(AND(COUNT(D322:G322)=4,D322&gt;=0,D322&lt;=1,E322&gt;=1,F322&gt;0,G322&gt;=0),1,0)</f>
        <v>0</v>
      </c>
    </row>
    <row r="323" ht="23" customHeight="1">
      <c r="A323" s="14" t="n"/>
      <c r="B323" s="15" t="n"/>
      <c r="C323" s="15" t="n"/>
      <c r="D323" s="16" t="n"/>
      <c r="E323" s="17" t="n"/>
      <c r="F323" s="17" t="n"/>
      <c r="G323" s="17" t="n"/>
      <c r="H323" s="15" t="n"/>
      <c r="I323" s="18" t="str">
        <f>IF(COUNTA(A323:H323,M323)=0,"",IF(O323=1,IF(H323="","Open",IF(OR(H323="Win",H323="Loss"),"Settled","Check outcome")),IF(COUNT(D323:G323)&lt;4,"Incomplete","Check inputs")))</f>
        <v/>
      </c>
      <c r="J323" s="19" t="str">
        <f>IF(O323=1,D323*E323*F323-F323-G323,"")</f>
        <v/>
      </c>
      <c r="K323" s="19" t="str">
        <f>IF(AND(O323=1,OR(H323="Win",H323="Loss")),IF(H323="Win",E323*F323,0)-F323-G323,"")</f>
        <v/>
      </c>
      <c r="L323" s="20" t="str">
        <f>IF(N323=1,(D323-IF(H323="Win",1,0))^2,"")</f>
        <v/>
      </c>
      <c r="M323" s="15" t="n"/>
      <c r="N323" s="18">
        <f>IF(AND(COUNT(D323)=1,D323&gt;=0,D323&lt;=1,OR(H323="Win",H323="Loss")),1,0)</f>
        <v>0</v>
      </c>
      <c r="O323" s="18">
        <f>IF(AND(COUNT(D323:G323)=4,D323&gt;=0,D323&lt;=1,E323&gt;=1,F323&gt;0,G323&gt;=0),1,0)</f>
        <v>0</v>
      </c>
    </row>
    <row r="324" ht="23" customHeight="1">
      <c r="A324" s="14" t="n"/>
      <c r="B324" s="15" t="n"/>
      <c r="C324" s="15" t="n"/>
      <c r="D324" s="16" t="n"/>
      <c r="E324" s="17" t="n"/>
      <c r="F324" s="17" t="n"/>
      <c r="G324" s="17" t="n"/>
      <c r="H324" s="15" t="n"/>
      <c r="I324" s="18" t="str">
        <f>IF(COUNTA(A324:H324,M324)=0,"",IF(O324=1,IF(H324="","Open",IF(OR(H324="Win",H324="Loss"),"Settled","Check outcome")),IF(COUNT(D324:G324)&lt;4,"Incomplete","Check inputs")))</f>
        <v/>
      </c>
      <c r="J324" s="19" t="str">
        <f>IF(O324=1,D324*E324*F324-F324-G324,"")</f>
        <v/>
      </c>
      <c r="K324" s="19" t="str">
        <f>IF(AND(O324=1,OR(H324="Win",H324="Loss")),IF(H324="Win",E324*F324,0)-F324-G324,"")</f>
        <v/>
      </c>
      <c r="L324" s="20" t="str">
        <f>IF(N324=1,(D324-IF(H324="Win",1,0))^2,"")</f>
        <v/>
      </c>
      <c r="M324" s="15" t="n"/>
      <c r="N324" s="18">
        <f>IF(AND(COUNT(D324)=1,D324&gt;=0,D324&lt;=1,OR(H324="Win",H324="Loss")),1,0)</f>
        <v>0</v>
      </c>
      <c r="O324" s="18">
        <f>IF(AND(COUNT(D324:G324)=4,D324&gt;=0,D324&lt;=1,E324&gt;=1,F324&gt;0,G324&gt;=0),1,0)</f>
        <v>0</v>
      </c>
    </row>
    <row r="325" ht="23" customHeight="1">
      <c r="A325" s="14" t="n"/>
      <c r="B325" s="15" t="n"/>
      <c r="C325" s="15" t="n"/>
      <c r="D325" s="16" t="n"/>
      <c r="E325" s="17" t="n"/>
      <c r="F325" s="17" t="n"/>
      <c r="G325" s="17" t="n"/>
      <c r="H325" s="15" t="n"/>
      <c r="I325" s="18" t="str">
        <f>IF(COUNTA(A325:H325,M325)=0,"",IF(O325=1,IF(H325="","Open",IF(OR(H325="Win",H325="Loss"),"Settled","Check outcome")),IF(COUNT(D325:G325)&lt;4,"Incomplete","Check inputs")))</f>
        <v/>
      </c>
      <c r="J325" s="19" t="str">
        <f>IF(O325=1,D325*E325*F325-F325-G325,"")</f>
        <v/>
      </c>
      <c r="K325" s="19" t="str">
        <f>IF(AND(O325=1,OR(H325="Win",H325="Loss")),IF(H325="Win",E325*F325,0)-F325-G325,"")</f>
        <v/>
      </c>
      <c r="L325" s="20" t="str">
        <f>IF(N325=1,(D325-IF(H325="Win",1,0))^2,"")</f>
        <v/>
      </c>
      <c r="M325" s="15" t="n"/>
      <c r="N325" s="18">
        <f>IF(AND(COUNT(D325)=1,D325&gt;=0,D325&lt;=1,OR(H325="Win",H325="Loss")),1,0)</f>
        <v>0</v>
      </c>
      <c r="O325" s="18">
        <f>IF(AND(COUNT(D325:G325)=4,D325&gt;=0,D325&lt;=1,E325&gt;=1,F325&gt;0,G325&gt;=0),1,0)</f>
        <v>0</v>
      </c>
    </row>
    <row r="326" ht="23" customHeight="1">
      <c r="A326" s="14" t="n"/>
      <c r="B326" s="15" t="n"/>
      <c r="C326" s="15" t="n"/>
      <c r="D326" s="16" t="n"/>
      <c r="E326" s="17" t="n"/>
      <c r="F326" s="17" t="n"/>
      <c r="G326" s="17" t="n"/>
      <c r="H326" s="15" t="n"/>
      <c r="I326" s="18" t="str">
        <f>IF(COUNTA(A326:H326,M326)=0,"",IF(O326=1,IF(H326="","Open",IF(OR(H326="Win",H326="Loss"),"Settled","Check outcome")),IF(COUNT(D326:G326)&lt;4,"Incomplete","Check inputs")))</f>
        <v/>
      </c>
      <c r="J326" s="19" t="str">
        <f>IF(O326=1,D326*E326*F326-F326-G326,"")</f>
        <v/>
      </c>
      <c r="K326" s="19" t="str">
        <f>IF(AND(O326=1,OR(H326="Win",H326="Loss")),IF(H326="Win",E326*F326,0)-F326-G326,"")</f>
        <v/>
      </c>
      <c r="L326" s="20" t="str">
        <f>IF(N326=1,(D326-IF(H326="Win",1,0))^2,"")</f>
        <v/>
      </c>
      <c r="M326" s="15" t="n"/>
      <c r="N326" s="18">
        <f>IF(AND(COUNT(D326)=1,D326&gt;=0,D326&lt;=1,OR(H326="Win",H326="Loss")),1,0)</f>
        <v>0</v>
      </c>
      <c r="O326" s="18">
        <f>IF(AND(COUNT(D326:G326)=4,D326&gt;=0,D326&lt;=1,E326&gt;=1,F326&gt;0,G326&gt;=0),1,0)</f>
        <v>0</v>
      </c>
    </row>
    <row r="327" ht="23" customHeight="1">
      <c r="A327" s="14" t="n"/>
      <c r="B327" s="15" t="n"/>
      <c r="C327" s="15" t="n"/>
      <c r="D327" s="16" t="n"/>
      <c r="E327" s="17" t="n"/>
      <c r="F327" s="17" t="n"/>
      <c r="G327" s="17" t="n"/>
      <c r="H327" s="15" t="n"/>
      <c r="I327" s="18" t="str">
        <f>IF(COUNTA(A327:H327,M327)=0,"",IF(O327=1,IF(H327="","Open",IF(OR(H327="Win",H327="Loss"),"Settled","Check outcome")),IF(COUNT(D327:G327)&lt;4,"Incomplete","Check inputs")))</f>
        <v/>
      </c>
      <c r="J327" s="19" t="str">
        <f>IF(O327=1,D327*E327*F327-F327-G327,"")</f>
        <v/>
      </c>
      <c r="K327" s="19" t="str">
        <f>IF(AND(O327=1,OR(H327="Win",H327="Loss")),IF(H327="Win",E327*F327,0)-F327-G327,"")</f>
        <v/>
      </c>
      <c r="L327" s="20" t="str">
        <f>IF(N327=1,(D327-IF(H327="Win",1,0))^2,"")</f>
        <v/>
      </c>
      <c r="M327" s="15" t="n"/>
      <c r="N327" s="18">
        <f>IF(AND(COUNT(D327)=1,D327&gt;=0,D327&lt;=1,OR(H327="Win",H327="Loss")),1,0)</f>
        <v>0</v>
      </c>
      <c r="O327" s="18">
        <f>IF(AND(COUNT(D327:G327)=4,D327&gt;=0,D327&lt;=1,E327&gt;=1,F327&gt;0,G327&gt;=0),1,0)</f>
        <v>0</v>
      </c>
    </row>
    <row r="328" ht="23" customHeight="1">
      <c r="A328" s="14" t="n"/>
      <c r="B328" s="15" t="n"/>
      <c r="C328" s="15" t="n"/>
      <c r="D328" s="16" t="n"/>
      <c r="E328" s="17" t="n"/>
      <c r="F328" s="17" t="n"/>
      <c r="G328" s="17" t="n"/>
      <c r="H328" s="15" t="n"/>
      <c r="I328" s="18" t="str">
        <f>IF(COUNTA(A328:H328,M328)=0,"",IF(O328=1,IF(H328="","Open",IF(OR(H328="Win",H328="Loss"),"Settled","Check outcome")),IF(COUNT(D328:G328)&lt;4,"Incomplete","Check inputs")))</f>
        <v/>
      </c>
      <c r="J328" s="19" t="str">
        <f>IF(O328=1,D328*E328*F328-F328-G328,"")</f>
        <v/>
      </c>
      <c r="K328" s="19" t="str">
        <f>IF(AND(O328=1,OR(H328="Win",H328="Loss")),IF(H328="Win",E328*F328,0)-F328-G328,"")</f>
        <v/>
      </c>
      <c r="L328" s="20" t="str">
        <f>IF(N328=1,(D328-IF(H328="Win",1,0))^2,"")</f>
        <v/>
      </c>
      <c r="M328" s="15" t="n"/>
      <c r="N328" s="18">
        <f>IF(AND(COUNT(D328)=1,D328&gt;=0,D328&lt;=1,OR(H328="Win",H328="Loss")),1,0)</f>
        <v>0</v>
      </c>
      <c r="O328" s="18">
        <f>IF(AND(COUNT(D328:G328)=4,D328&gt;=0,D328&lt;=1,E328&gt;=1,F328&gt;0,G328&gt;=0),1,0)</f>
        <v>0</v>
      </c>
    </row>
    <row r="329" ht="23" customHeight="1">
      <c r="A329" s="14" t="n"/>
      <c r="B329" s="15" t="n"/>
      <c r="C329" s="15" t="n"/>
      <c r="D329" s="16" t="n"/>
      <c r="E329" s="17" t="n"/>
      <c r="F329" s="17" t="n"/>
      <c r="G329" s="17" t="n"/>
      <c r="H329" s="15" t="n"/>
      <c r="I329" s="18" t="str">
        <f>IF(COUNTA(A329:H329,M329)=0,"",IF(O329=1,IF(H329="","Open",IF(OR(H329="Win",H329="Loss"),"Settled","Check outcome")),IF(COUNT(D329:G329)&lt;4,"Incomplete","Check inputs")))</f>
        <v/>
      </c>
      <c r="J329" s="19" t="str">
        <f>IF(O329=1,D329*E329*F329-F329-G329,"")</f>
        <v/>
      </c>
      <c r="K329" s="19" t="str">
        <f>IF(AND(O329=1,OR(H329="Win",H329="Loss")),IF(H329="Win",E329*F329,0)-F329-G329,"")</f>
        <v/>
      </c>
      <c r="L329" s="20" t="str">
        <f>IF(N329=1,(D329-IF(H329="Win",1,0))^2,"")</f>
        <v/>
      </c>
      <c r="M329" s="15" t="n"/>
      <c r="N329" s="18">
        <f>IF(AND(COUNT(D329)=1,D329&gt;=0,D329&lt;=1,OR(H329="Win",H329="Loss")),1,0)</f>
        <v>0</v>
      </c>
      <c r="O329" s="18">
        <f>IF(AND(COUNT(D329:G329)=4,D329&gt;=0,D329&lt;=1,E329&gt;=1,F329&gt;0,G329&gt;=0),1,0)</f>
        <v>0</v>
      </c>
    </row>
    <row r="330" ht="23" customHeight="1">
      <c r="A330" s="14" t="n"/>
      <c r="B330" s="15" t="n"/>
      <c r="C330" s="15" t="n"/>
      <c r="D330" s="16" t="n"/>
      <c r="E330" s="17" t="n"/>
      <c r="F330" s="17" t="n"/>
      <c r="G330" s="17" t="n"/>
      <c r="H330" s="15" t="n"/>
      <c r="I330" s="18" t="str">
        <f>IF(COUNTA(A330:H330,M330)=0,"",IF(O330=1,IF(H330="","Open",IF(OR(H330="Win",H330="Loss"),"Settled","Check outcome")),IF(COUNT(D330:G330)&lt;4,"Incomplete","Check inputs")))</f>
        <v/>
      </c>
      <c r="J330" s="19" t="str">
        <f>IF(O330=1,D330*E330*F330-F330-G330,"")</f>
        <v/>
      </c>
      <c r="K330" s="19" t="str">
        <f>IF(AND(O330=1,OR(H330="Win",H330="Loss")),IF(H330="Win",E330*F330,0)-F330-G330,"")</f>
        <v/>
      </c>
      <c r="L330" s="20" t="str">
        <f>IF(N330=1,(D330-IF(H330="Win",1,0))^2,"")</f>
        <v/>
      </c>
      <c r="M330" s="15" t="n"/>
      <c r="N330" s="18">
        <f>IF(AND(COUNT(D330)=1,D330&gt;=0,D330&lt;=1,OR(H330="Win",H330="Loss")),1,0)</f>
        <v>0</v>
      </c>
      <c r="O330" s="18">
        <f>IF(AND(COUNT(D330:G330)=4,D330&gt;=0,D330&lt;=1,E330&gt;=1,F330&gt;0,G330&gt;=0),1,0)</f>
        <v>0</v>
      </c>
    </row>
    <row r="331" ht="23" customHeight="1">
      <c r="A331" s="14" t="n"/>
      <c r="B331" s="15" t="n"/>
      <c r="C331" s="15" t="n"/>
      <c r="D331" s="16" t="n"/>
      <c r="E331" s="17" t="n"/>
      <c r="F331" s="17" t="n"/>
      <c r="G331" s="17" t="n"/>
      <c r="H331" s="15" t="n"/>
      <c r="I331" s="18" t="str">
        <f>IF(COUNTA(A331:H331,M331)=0,"",IF(O331=1,IF(H331="","Open",IF(OR(H331="Win",H331="Loss"),"Settled","Check outcome")),IF(COUNT(D331:G331)&lt;4,"Incomplete","Check inputs")))</f>
        <v/>
      </c>
      <c r="J331" s="19" t="str">
        <f>IF(O331=1,D331*E331*F331-F331-G331,"")</f>
        <v/>
      </c>
      <c r="K331" s="19" t="str">
        <f>IF(AND(O331=1,OR(H331="Win",H331="Loss")),IF(H331="Win",E331*F331,0)-F331-G331,"")</f>
        <v/>
      </c>
      <c r="L331" s="20" t="str">
        <f>IF(N331=1,(D331-IF(H331="Win",1,0))^2,"")</f>
        <v/>
      </c>
      <c r="M331" s="15" t="n"/>
      <c r="N331" s="18">
        <f>IF(AND(COUNT(D331)=1,D331&gt;=0,D331&lt;=1,OR(H331="Win",H331="Loss")),1,0)</f>
        <v>0</v>
      </c>
      <c r="O331" s="18">
        <f>IF(AND(COUNT(D331:G331)=4,D331&gt;=0,D331&lt;=1,E331&gt;=1,F331&gt;0,G331&gt;=0),1,0)</f>
        <v>0</v>
      </c>
    </row>
    <row r="332" ht="23" customHeight="1">
      <c r="A332" s="14" t="n"/>
      <c r="B332" s="15" t="n"/>
      <c r="C332" s="15" t="n"/>
      <c r="D332" s="16" t="n"/>
      <c r="E332" s="17" t="n"/>
      <c r="F332" s="17" t="n"/>
      <c r="G332" s="17" t="n"/>
      <c r="H332" s="15" t="n"/>
      <c r="I332" s="18" t="str">
        <f>IF(COUNTA(A332:H332,M332)=0,"",IF(O332=1,IF(H332="","Open",IF(OR(H332="Win",H332="Loss"),"Settled","Check outcome")),IF(COUNT(D332:G332)&lt;4,"Incomplete","Check inputs")))</f>
        <v/>
      </c>
      <c r="J332" s="19" t="str">
        <f>IF(O332=1,D332*E332*F332-F332-G332,"")</f>
        <v/>
      </c>
      <c r="K332" s="19" t="str">
        <f>IF(AND(O332=1,OR(H332="Win",H332="Loss")),IF(H332="Win",E332*F332,0)-F332-G332,"")</f>
        <v/>
      </c>
      <c r="L332" s="20" t="str">
        <f>IF(N332=1,(D332-IF(H332="Win",1,0))^2,"")</f>
        <v/>
      </c>
      <c r="M332" s="15" t="n"/>
      <c r="N332" s="18">
        <f>IF(AND(COUNT(D332)=1,D332&gt;=0,D332&lt;=1,OR(H332="Win",H332="Loss")),1,0)</f>
        <v>0</v>
      </c>
      <c r="O332" s="18">
        <f>IF(AND(COUNT(D332:G332)=4,D332&gt;=0,D332&lt;=1,E332&gt;=1,F332&gt;0,G332&gt;=0),1,0)</f>
        <v>0</v>
      </c>
    </row>
    <row r="333" ht="23" customHeight="1">
      <c r="A333" s="14" t="n"/>
      <c r="B333" s="15" t="n"/>
      <c r="C333" s="15" t="n"/>
      <c r="D333" s="16" t="n"/>
      <c r="E333" s="17" t="n"/>
      <c r="F333" s="17" t="n"/>
      <c r="G333" s="17" t="n"/>
      <c r="H333" s="15" t="n"/>
      <c r="I333" s="18" t="str">
        <f>IF(COUNTA(A333:H333,M333)=0,"",IF(O333=1,IF(H333="","Open",IF(OR(H333="Win",H333="Loss"),"Settled","Check outcome")),IF(COUNT(D333:G333)&lt;4,"Incomplete","Check inputs")))</f>
        <v/>
      </c>
      <c r="J333" s="19" t="str">
        <f>IF(O333=1,D333*E333*F333-F333-G333,"")</f>
        <v/>
      </c>
      <c r="K333" s="19" t="str">
        <f>IF(AND(O333=1,OR(H333="Win",H333="Loss")),IF(H333="Win",E333*F333,0)-F333-G333,"")</f>
        <v/>
      </c>
      <c r="L333" s="20" t="str">
        <f>IF(N333=1,(D333-IF(H333="Win",1,0))^2,"")</f>
        <v/>
      </c>
      <c r="M333" s="15" t="n"/>
      <c r="N333" s="18">
        <f>IF(AND(COUNT(D333)=1,D333&gt;=0,D333&lt;=1,OR(H333="Win",H333="Loss")),1,0)</f>
        <v>0</v>
      </c>
      <c r="O333" s="18">
        <f>IF(AND(COUNT(D333:G333)=4,D333&gt;=0,D333&lt;=1,E333&gt;=1,F333&gt;0,G333&gt;=0),1,0)</f>
        <v>0</v>
      </c>
    </row>
    <row r="334" ht="23" customHeight="1">
      <c r="A334" s="14" t="n"/>
      <c r="B334" s="15" t="n"/>
      <c r="C334" s="15" t="n"/>
      <c r="D334" s="16" t="n"/>
      <c r="E334" s="17" t="n"/>
      <c r="F334" s="17" t="n"/>
      <c r="G334" s="17" t="n"/>
      <c r="H334" s="15" t="n"/>
      <c r="I334" s="18" t="str">
        <f>IF(COUNTA(A334:H334,M334)=0,"",IF(O334=1,IF(H334="","Open",IF(OR(H334="Win",H334="Loss"),"Settled","Check outcome")),IF(COUNT(D334:G334)&lt;4,"Incomplete","Check inputs")))</f>
        <v/>
      </c>
      <c r="J334" s="19" t="str">
        <f>IF(O334=1,D334*E334*F334-F334-G334,"")</f>
        <v/>
      </c>
      <c r="K334" s="19" t="str">
        <f>IF(AND(O334=1,OR(H334="Win",H334="Loss")),IF(H334="Win",E334*F334,0)-F334-G334,"")</f>
        <v/>
      </c>
      <c r="L334" s="20" t="str">
        <f>IF(N334=1,(D334-IF(H334="Win",1,0))^2,"")</f>
        <v/>
      </c>
      <c r="M334" s="15" t="n"/>
      <c r="N334" s="18">
        <f>IF(AND(COUNT(D334)=1,D334&gt;=0,D334&lt;=1,OR(H334="Win",H334="Loss")),1,0)</f>
        <v>0</v>
      </c>
      <c r="O334" s="18">
        <f>IF(AND(COUNT(D334:G334)=4,D334&gt;=0,D334&lt;=1,E334&gt;=1,F334&gt;0,G334&gt;=0),1,0)</f>
        <v>0</v>
      </c>
    </row>
    <row r="335" ht="23" customHeight="1">
      <c r="A335" s="14" t="n"/>
      <c r="B335" s="15" t="n"/>
      <c r="C335" s="15" t="n"/>
      <c r="D335" s="16" t="n"/>
      <c r="E335" s="17" t="n"/>
      <c r="F335" s="17" t="n"/>
      <c r="G335" s="17" t="n"/>
      <c r="H335" s="15" t="n"/>
      <c r="I335" s="18" t="str">
        <f>IF(COUNTA(A335:H335,M335)=0,"",IF(O335=1,IF(H335="","Open",IF(OR(H335="Win",H335="Loss"),"Settled","Check outcome")),IF(COUNT(D335:G335)&lt;4,"Incomplete","Check inputs")))</f>
        <v/>
      </c>
      <c r="J335" s="19" t="str">
        <f>IF(O335=1,D335*E335*F335-F335-G335,"")</f>
        <v/>
      </c>
      <c r="K335" s="19" t="str">
        <f>IF(AND(O335=1,OR(H335="Win",H335="Loss")),IF(H335="Win",E335*F335,0)-F335-G335,"")</f>
        <v/>
      </c>
      <c r="L335" s="20" t="str">
        <f>IF(N335=1,(D335-IF(H335="Win",1,0))^2,"")</f>
        <v/>
      </c>
      <c r="M335" s="15" t="n"/>
      <c r="N335" s="18">
        <f>IF(AND(COUNT(D335)=1,D335&gt;=0,D335&lt;=1,OR(H335="Win",H335="Loss")),1,0)</f>
        <v>0</v>
      </c>
      <c r="O335" s="18">
        <f>IF(AND(COUNT(D335:G335)=4,D335&gt;=0,D335&lt;=1,E335&gt;=1,F335&gt;0,G335&gt;=0),1,0)</f>
        <v>0</v>
      </c>
    </row>
    <row r="336" ht="23" customHeight="1">
      <c r="A336" s="14" t="n"/>
      <c r="B336" s="15" t="n"/>
      <c r="C336" s="15" t="n"/>
      <c r="D336" s="16" t="n"/>
      <c r="E336" s="17" t="n"/>
      <c r="F336" s="17" t="n"/>
      <c r="G336" s="17" t="n"/>
      <c r="H336" s="15" t="n"/>
      <c r="I336" s="18" t="str">
        <f>IF(COUNTA(A336:H336,M336)=0,"",IF(O336=1,IF(H336="","Open",IF(OR(H336="Win",H336="Loss"),"Settled","Check outcome")),IF(COUNT(D336:G336)&lt;4,"Incomplete","Check inputs")))</f>
        <v/>
      </c>
      <c r="J336" s="19" t="str">
        <f>IF(O336=1,D336*E336*F336-F336-G336,"")</f>
        <v/>
      </c>
      <c r="K336" s="19" t="str">
        <f>IF(AND(O336=1,OR(H336="Win",H336="Loss")),IF(H336="Win",E336*F336,0)-F336-G336,"")</f>
        <v/>
      </c>
      <c r="L336" s="20" t="str">
        <f>IF(N336=1,(D336-IF(H336="Win",1,0))^2,"")</f>
        <v/>
      </c>
      <c r="M336" s="15" t="n"/>
      <c r="N336" s="18">
        <f>IF(AND(COUNT(D336)=1,D336&gt;=0,D336&lt;=1,OR(H336="Win",H336="Loss")),1,0)</f>
        <v>0</v>
      </c>
      <c r="O336" s="18">
        <f>IF(AND(COUNT(D336:G336)=4,D336&gt;=0,D336&lt;=1,E336&gt;=1,F336&gt;0,G336&gt;=0),1,0)</f>
        <v>0</v>
      </c>
    </row>
    <row r="337" ht="23" customHeight="1">
      <c r="A337" s="14" t="n"/>
      <c r="B337" s="15" t="n"/>
      <c r="C337" s="15" t="n"/>
      <c r="D337" s="16" t="n"/>
      <c r="E337" s="17" t="n"/>
      <c r="F337" s="17" t="n"/>
      <c r="G337" s="17" t="n"/>
      <c r="H337" s="15" t="n"/>
      <c r="I337" s="18" t="str">
        <f>IF(COUNTA(A337:H337,M337)=0,"",IF(O337=1,IF(H337="","Open",IF(OR(H337="Win",H337="Loss"),"Settled","Check outcome")),IF(COUNT(D337:G337)&lt;4,"Incomplete","Check inputs")))</f>
        <v/>
      </c>
      <c r="J337" s="19" t="str">
        <f>IF(O337=1,D337*E337*F337-F337-G337,"")</f>
        <v/>
      </c>
      <c r="K337" s="19" t="str">
        <f>IF(AND(O337=1,OR(H337="Win",H337="Loss")),IF(H337="Win",E337*F337,0)-F337-G337,"")</f>
        <v/>
      </c>
      <c r="L337" s="20" t="str">
        <f>IF(N337=1,(D337-IF(H337="Win",1,0))^2,"")</f>
        <v/>
      </c>
      <c r="M337" s="15" t="n"/>
      <c r="N337" s="18">
        <f>IF(AND(COUNT(D337)=1,D337&gt;=0,D337&lt;=1,OR(H337="Win",H337="Loss")),1,0)</f>
        <v>0</v>
      </c>
      <c r="O337" s="18">
        <f>IF(AND(COUNT(D337:G337)=4,D337&gt;=0,D337&lt;=1,E337&gt;=1,F337&gt;0,G337&gt;=0),1,0)</f>
        <v>0</v>
      </c>
    </row>
    <row r="338" ht="23" customHeight="1">
      <c r="A338" s="14" t="n"/>
      <c r="B338" s="15" t="n"/>
      <c r="C338" s="15" t="n"/>
      <c r="D338" s="16" t="n"/>
      <c r="E338" s="17" t="n"/>
      <c r="F338" s="17" t="n"/>
      <c r="G338" s="17" t="n"/>
      <c r="H338" s="15" t="n"/>
      <c r="I338" s="18" t="str">
        <f>IF(COUNTA(A338:H338,M338)=0,"",IF(O338=1,IF(H338="","Open",IF(OR(H338="Win",H338="Loss"),"Settled","Check outcome")),IF(COUNT(D338:G338)&lt;4,"Incomplete","Check inputs")))</f>
        <v/>
      </c>
      <c r="J338" s="19" t="str">
        <f>IF(O338=1,D338*E338*F338-F338-G338,"")</f>
        <v/>
      </c>
      <c r="K338" s="19" t="str">
        <f>IF(AND(O338=1,OR(H338="Win",H338="Loss")),IF(H338="Win",E338*F338,0)-F338-G338,"")</f>
        <v/>
      </c>
      <c r="L338" s="20" t="str">
        <f>IF(N338=1,(D338-IF(H338="Win",1,0))^2,"")</f>
        <v/>
      </c>
      <c r="M338" s="15" t="n"/>
      <c r="N338" s="18">
        <f>IF(AND(COUNT(D338)=1,D338&gt;=0,D338&lt;=1,OR(H338="Win",H338="Loss")),1,0)</f>
        <v>0</v>
      </c>
      <c r="O338" s="18">
        <f>IF(AND(COUNT(D338:G338)=4,D338&gt;=0,D338&lt;=1,E338&gt;=1,F338&gt;0,G338&gt;=0),1,0)</f>
        <v>0</v>
      </c>
    </row>
    <row r="339" ht="23" customHeight="1">
      <c r="A339" s="14" t="n"/>
      <c r="B339" s="15" t="n"/>
      <c r="C339" s="15" t="n"/>
      <c r="D339" s="16" t="n"/>
      <c r="E339" s="17" t="n"/>
      <c r="F339" s="17" t="n"/>
      <c r="G339" s="17" t="n"/>
      <c r="H339" s="15" t="n"/>
      <c r="I339" s="18" t="str">
        <f>IF(COUNTA(A339:H339,M339)=0,"",IF(O339=1,IF(H339="","Open",IF(OR(H339="Win",H339="Loss"),"Settled","Check outcome")),IF(COUNT(D339:G339)&lt;4,"Incomplete","Check inputs")))</f>
        <v/>
      </c>
      <c r="J339" s="19" t="str">
        <f>IF(O339=1,D339*E339*F339-F339-G339,"")</f>
        <v/>
      </c>
      <c r="K339" s="19" t="str">
        <f>IF(AND(O339=1,OR(H339="Win",H339="Loss")),IF(H339="Win",E339*F339,0)-F339-G339,"")</f>
        <v/>
      </c>
      <c r="L339" s="20" t="str">
        <f>IF(N339=1,(D339-IF(H339="Win",1,0))^2,"")</f>
        <v/>
      </c>
      <c r="M339" s="15" t="n"/>
      <c r="N339" s="18">
        <f>IF(AND(COUNT(D339)=1,D339&gt;=0,D339&lt;=1,OR(H339="Win",H339="Loss")),1,0)</f>
        <v>0</v>
      </c>
      <c r="O339" s="18">
        <f>IF(AND(COUNT(D339:G339)=4,D339&gt;=0,D339&lt;=1,E339&gt;=1,F339&gt;0,G339&gt;=0),1,0)</f>
        <v>0</v>
      </c>
    </row>
    <row r="340" ht="23" customHeight="1">
      <c r="A340" s="14" t="n"/>
      <c r="B340" s="15" t="n"/>
      <c r="C340" s="15" t="n"/>
      <c r="D340" s="16" t="n"/>
      <c r="E340" s="17" t="n"/>
      <c r="F340" s="17" t="n"/>
      <c r="G340" s="17" t="n"/>
      <c r="H340" s="15" t="n"/>
      <c r="I340" s="18" t="str">
        <f>IF(COUNTA(A340:H340,M340)=0,"",IF(O340=1,IF(H340="","Open",IF(OR(H340="Win",H340="Loss"),"Settled","Check outcome")),IF(COUNT(D340:G340)&lt;4,"Incomplete","Check inputs")))</f>
        <v/>
      </c>
      <c r="J340" s="19" t="str">
        <f>IF(O340=1,D340*E340*F340-F340-G340,"")</f>
        <v/>
      </c>
      <c r="K340" s="19" t="str">
        <f>IF(AND(O340=1,OR(H340="Win",H340="Loss")),IF(H340="Win",E340*F340,0)-F340-G340,"")</f>
        <v/>
      </c>
      <c r="L340" s="20" t="str">
        <f>IF(N340=1,(D340-IF(H340="Win",1,0))^2,"")</f>
        <v/>
      </c>
      <c r="M340" s="15" t="n"/>
      <c r="N340" s="18">
        <f>IF(AND(COUNT(D340)=1,D340&gt;=0,D340&lt;=1,OR(H340="Win",H340="Loss")),1,0)</f>
        <v>0</v>
      </c>
      <c r="O340" s="18">
        <f>IF(AND(COUNT(D340:G340)=4,D340&gt;=0,D340&lt;=1,E340&gt;=1,F340&gt;0,G340&gt;=0),1,0)</f>
        <v>0</v>
      </c>
    </row>
    <row r="341" ht="23" customHeight="1">
      <c r="A341" s="14" t="n"/>
      <c r="B341" s="15" t="n"/>
      <c r="C341" s="15" t="n"/>
      <c r="D341" s="16" t="n"/>
      <c r="E341" s="17" t="n"/>
      <c r="F341" s="17" t="n"/>
      <c r="G341" s="17" t="n"/>
      <c r="H341" s="15" t="n"/>
      <c r="I341" s="18" t="str">
        <f>IF(COUNTA(A341:H341,M341)=0,"",IF(O341=1,IF(H341="","Open",IF(OR(H341="Win",H341="Loss"),"Settled","Check outcome")),IF(COUNT(D341:G341)&lt;4,"Incomplete","Check inputs")))</f>
        <v/>
      </c>
      <c r="J341" s="19" t="str">
        <f>IF(O341=1,D341*E341*F341-F341-G341,"")</f>
        <v/>
      </c>
      <c r="K341" s="19" t="str">
        <f>IF(AND(O341=1,OR(H341="Win",H341="Loss")),IF(H341="Win",E341*F341,0)-F341-G341,"")</f>
        <v/>
      </c>
      <c r="L341" s="20" t="str">
        <f>IF(N341=1,(D341-IF(H341="Win",1,0))^2,"")</f>
        <v/>
      </c>
      <c r="M341" s="15" t="n"/>
      <c r="N341" s="18">
        <f>IF(AND(COUNT(D341)=1,D341&gt;=0,D341&lt;=1,OR(H341="Win",H341="Loss")),1,0)</f>
        <v>0</v>
      </c>
      <c r="O341" s="18">
        <f>IF(AND(COUNT(D341:G341)=4,D341&gt;=0,D341&lt;=1,E341&gt;=1,F341&gt;0,G341&gt;=0),1,0)</f>
        <v>0</v>
      </c>
    </row>
    <row r="342" ht="23" customHeight="1">
      <c r="A342" s="14" t="n"/>
      <c r="B342" s="15" t="n"/>
      <c r="C342" s="15" t="n"/>
      <c r="D342" s="16" t="n"/>
      <c r="E342" s="17" t="n"/>
      <c r="F342" s="17" t="n"/>
      <c r="G342" s="17" t="n"/>
      <c r="H342" s="15" t="n"/>
      <c r="I342" s="18" t="str">
        <f>IF(COUNTA(A342:H342,M342)=0,"",IF(O342=1,IF(H342="","Open",IF(OR(H342="Win",H342="Loss"),"Settled","Check outcome")),IF(COUNT(D342:G342)&lt;4,"Incomplete","Check inputs")))</f>
        <v/>
      </c>
      <c r="J342" s="19" t="str">
        <f>IF(O342=1,D342*E342*F342-F342-G342,"")</f>
        <v/>
      </c>
      <c r="K342" s="19" t="str">
        <f>IF(AND(O342=1,OR(H342="Win",H342="Loss")),IF(H342="Win",E342*F342,0)-F342-G342,"")</f>
        <v/>
      </c>
      <c r="L342" s="20" t="str">
        <f>IF(N342=1,(D342-IF(H342="Win",1,0))^2,"")</f>
        <v/>
      </c>
      <c r="M342" s="15" t="n"/>
      <c r="N342" s="18">
        <f>IF(AND(COUNT(D342)=1,D342&gt;=0,D342&lt;=1,OR(H342="Win",H342="Loss")),1,0)</f>
        <v>0</v>
      </c>
      <c r="O342" s="18">
        <f>IF(AND(COUNT(D342:G342)=4,D342&gt;=0,D342&lt;=1,E342&gt;=1,F342&gt;0,G342&gt;=0),1,0)</f>
        <v>0</v>
      </c>
    </row>
    <row r="343" ht="23" customHeight="1">
      <c r="A343" s="14" t="n"/>
      <c r="B343" s="15" t="n"/>
      <c r="C343" s="15" t="n"/>
      <c r="D343" s="16" t="n"/>
      <c r="E343" s="17" t="n"/>
      <c r="F343" s="17" t="n"/>
      <c r="G343" s="17" t="n"/>
      <c r="H343" s="15" t="n"/>
      <c r="I343" s="18" t="str">
        <f>IF(COUNTA(A343:H343,M343)=0,"",IF(O343=1,IF(H343="","Open",IF(OR(H343="Win",H343="Loss"),"Settled","Check outcome")),IF(COUNT(D343:G343)&lt;4,"Incomplete","Check inputs")))</f>
        <v/>
      </c>
      <c r="J343" s="19" t="str">
        <f>IF(O343=1,D343*E343*F343-F343-G343,"")</f>
        <v/>
      </c>
      <c r="K343" s="19" t="str">
        <f>IF(AND(O343=1,OR(H343="Win",H343="Loss")),IF(H343="Win",E343*F343,0)-F343-G343,"")</f>
        <v/>
      </c>
      <c r="L343" s="20" t="str">
        <f>IF(N343=1,(D343-IF(H343="Win",1,0))^2,"")</f>
        <v/>
      </c>
      <c r="M343" s="15" t="n"/>
      <c r="N343" s="18">
        <f>IF(AND(COUNT(D343)=1,D343&gt;=0,D343&lt;=1,OR(H343="Win",H343="Loss")),1,0)</f>
        <v>0</v>
      </c>
      <c r="O343" s="18">
        <f>IF(AND(COUNT(D343:G343)=4,D343&gt;=0,D343&lt;=1,E343&gt;=1,F343&gt;0,G343&gt;=0),1,0)</f>
        <v>0</v>
      </c>
    </row>
    <row r="344" ht="23" customHeight="1">
      <c r="A344" s="14" t="n"/>
      <c r="B344" s="15" t="n"/>
      <c r="C344" s="15" t="n"/>
      <c r="D344" s="16" t="n"/>
      <c r="E344" s="17" t="n"/>
      <c r="F344" s="17" t="n"/>
      <c r="G344" s="17" t="n"/>
      <c r="H344" s="15" t="n"/>
      <c r="I344" s="18" t="str">
        <f>IF(COUNTA(A344:H344,M344)=0,"",IF(O344=1,IF(H344="","Open",IF(OR(H344="Win",H344="Loss"),"Settled","Check outcome")),IF(COUNT(D344:G344)&lt;4,"Incomplete","Check inputs")))</f>
        <v/>
      </c>
      <c r="J344" s="19" t="str">
        <f>IF(O344=1,D344*E344*F344-F344-G344,"")</f>
        <v/>
      </c>
      <c r="K344" s="19" t="str">
        <f>IF(AND(O344=1,OR(H344="Win",H344="Loss")),IF(H344="Win",E344*F344,0)-F344-G344,"")</f>
        <v/>
      </c>
      <c r="L344" s="20" t="str">
        <f>IF(N344=1,(D344-IF(H344="Win",1,0))^2,"")</f>
        <v/>
      </c>
      <c r="M344" s="15" t="n"/>
      <c r="N344" s="18">
        <f>IF(AND(COUNT(D344)=1,D344&gt;=0,D344&lt;=1,OR(H344="Win",H344="Loss")),1,0)</f>
        <v>0</v>
      </c>
      <c r="O344" s="18">
        <f>IF(AND(COUNT(D344:G344)=4,D344&gt;=0,D344&lt;=1,E344&gt;=1,F344&gt;0,G344&gt;=0),1,0)</f>
        <v>0</v>
      </c>
    </row>
    <row r="345" ht="23" customHeight="1">
      <c r="A345" s="14" t="n"/>
      <c r="B345" s="15" t="n"/>
      <c r="C345" s="15" t="n"/>
      <c r="D345" s="16" t="n"/>
      <c r="E345" s="17" t="n"/>
      <c r="F345" s="17" t="n"/>
      <c r="G345" s="17" t="n"/>
      <c r="H345" s="15" t="n"/>
      <c r="I345" s="18" t="str">
        <f>IF(COUNTA(A345:H345,M345)=0,"",IF(O345=1,IF(H345="","Open",IF(OR(H345="Win",H345="Loss"),"Settled","Check outcome")),IF(COUNT(D345:G345)&lt;4,"Incomplete","Check inputs")))</f>
        <v/>
      </c>
      <c r="J345" s="19" t="str">
        <f>IF(O345=1,D345*E345*F345-F345-G345,"")</f>
        <v/>
      </c>
      <c r="K345" s="19" t="str">
        <f>IF(AND(O345=1,OR(H345="Win",H345="Loss")),IF(H345="Win",E345*F345,0)-F345-G345,"")</f>
        <v/>
      </c>
      <c r="L345" s="20" t="str">
        <f>IF(N345=1,(D345-IF(H345="Win",1,0))^2,"")</f>
        <v/>
      </c>
      <c r="M345" s="15" t="n"/>
      <c r="N345" s="18">
        <f>IF(AND(COUNT(D345)=1,D345&gt;=0,D345&lt;=1,OR(H345="Win",H345="Loss")),1,0)</f>
        <v>0</v>
      </c>
      <c r="O345" s="18">
        <f>IF(AND(COUNT(D345:G345)=4,D345&gt;=0,D345&lt;=1,E345&gt;=1,F345&gt;0,G345&gt;=0),1,0)</f>
        <v>0</v>
      </c>
    </row>
    <row r="346" ht="23" customHeight="1">
      <c r="A346" s="14" t="n"/>
      <c r="B346" s="15" t="n"/>
      <c r="C346" s="15" t="n"/>
      <c r="D346" s="16" t="n"/>
      <c r="E346" s="17" t="n"/>
      <c r="F346" s="17" t="n"/>
      <c r="G346" s="17" t="n"/>
      <c r="H346" s="15" t="n"/>
      <c r="I346" s="18" t="str">
        <f>IF(COUNTA(A346:H346,M346)=0,"",IF(O346=1,IF(H346="","Open",IF(OR(H346="Win",H346="Loss"),"Settled","Check outcome")),IF(COUNT(D346:G346)&lt;4,"Incomplete","Check inputs")))</f>
        <v/>
      </c>
      <c r="J346" s="19" t="str">
        <f>IF(O346=1,D346*E346*F346-F346-G346,"")</f>
        <v/>
      </c>
      <c r="K346" s="19" t="str">
        <f>IF(AND(O346=1,OR(H346="Win",H346="Loss")),IF(H346="Win",E346*F346,0)-F346-G346,"")</f>
        <v/>
      </c>
      <c r="L346" s="20" t="str">
        <f>IF(N346=1,(D346-IF(H346="Win",1,0))^2,"")</f>
        <v/>
      </c>
      <c r="M346" s="15" t="n"/>
      <c r="N346" s="18">
        <f>IF(AND(COUNT(D346)=1,D346&gt;=0,D346&lt;=1,OR(H346="Win",H346="Loss")),1,0)</f>
        <v>0</v>
      </c>
      <c r="O346" s="18">
        <f>IF(AND(COUNT(D346:G346)=4,D346&gt;=0,D346&lt;=1,E346&gt;=1,F346&gt;0,G346&gt;=0),1,0)</f>
        <v>0</v>
      </c>
    </row>
    <row r="347" ht="23" customHeight="1">
      <c r="A347" s="14" t="n"/>
      <c r="B347" s="15" t="n"/>
      <c r="C347" s="15" t="n"/>
      <c r="D347" s="16" t="n"/>
      <c r="E347" s="17" t="n"/>
      <c r="F347" s="17" t="n"/>
      <c r="G347" s="17" t="n"/>
      <c r="H347" s="15" t="n"/>
      <c r="I347" s="18" t="str">
        <f>IF(COUNTA(A347:H347,M347)=0,"",IF(O347=1,IF(H347="","Open",IF(OR(H347="Win",H347="Loss"),"Settled","Check outcome")),IF(COUNT(D347:G347)&lt;4,"Incomplete","Check inputs")))</f>
        <v/>
      </c>
      <c r="J347" s="19" t="str">
        <f>IF(O347=1,D347*E347*F347-F347-G347,"")</f>
        <v/>
      </c>
      <c r="K347" s="19" t="str">
        <f>IF(AND(O347=1,OR(H347="Win",H347="Loss")),IF(H347="Win",E347*F347,0)-F347-G347,"")</f>
        <v/>
      </c>
      <c r="L347" s="20" t="str">
        <f>IF(N347=1,(D347-IF(H347="Win",1,0))^2,"")</f>
        <v/>
      </c>
      <c r="M347" s="15" t="n"/>
      <c r="N347" s="18">
        <f>IF(AND(COUNT(D347)=1,D347&gt;=0,D347&lt;=1,OR(H347="Win",H347="Loss")),1,0)</f>
        <v>0</v>
      </c>
      <c r="O347" s="18">
        <f>IF(AND(COUNT(D347:G347)=4,D347&gt;=0,D347&lt;=1,E347&gt;=1,F347&gt;0,G347&gt;=0),1,0)</f>
        <v>0</v>
      </c>
    </row>
    <row r="348" ht="23" customHeight="1">
      <c r="A348" s="14" t="n"/>
      <c r="B348" s="15" t="n"/>
      <c r="C348" s="15" t="n"/>
      <c r="D348" s="16" t="n"/>
      <c r="E348" s="17" t="n"/>
      <c r="F348" s="17" t="n"/>
      <c r="G348" s="17" t="n"/>
      <c r="H348" s="15" t="n"/>
      <c r="I348" s="18" t="str">
        <f>IF(COUNTA(A348:H348,M348)=0,"",IF(O348=1,IF(H348="","Open",IF(OR(H348="Win",H348="Loss"),"Settled","Check outcome")),IF(COUNT(D348:G348)&lt;4,"Incomplete","Check inputs")))</f>
        <v/>
      </c>
      <c r="J348" s="19" t="str">
        <f>IF(O348=1,D348*E348*F348-F348-G348,"")</f>
        <v/>
      </c>
      <c r="K348" s="19" t="str">
        <f>IF(AND(O348=1,OR(H348="Win",H348="Loss")),IF(H348="Win",E348*F348,0)-F348-G348,"")</f>
        <v/>
      </c>
      <c r="L348" s="20" t="str">
        <f>IF(N348=1,(D348-IF(H348="Win",1,0))^2,"")</f>
        <v/>
      </c>
      <c r="M348" s="15" t="n"/>
      <c r="N348" s="18">
        <f>IF(AND(COUNT(D348)=1,D348&gt;=0,D348&lt;=1,OR(H348="Win",H348="Loss")),1,0)</f>
        <v>0</v>
      </c>
      <c r="O348" s="18">
        <f>IF(AND(COUNT(D348:G348)=4,D348&gt;=0,D348&lt;=1,E348&gt;=1,F348&gt;0,G348&gt;=0),1,0)</f>
        <v>0</v>
      </c>
    </row>
    <row r="349" ht="23" customHeight="1">
      <c r="A349" s="14" t="n"/>
      <c r="B349" s="15" t="n"/>
      <c r="C349" s="15" t="n"/>
      <c r="D349" s="16" t="n"/>
      <c r="E349" s="17" t="n"/>
      <c r="F349" s="17" t="n"/>
      <c r="G349" s="17" t="n"/>
      <c r="H349" s="15" t="n"/>
      <c r="I349" s="18" t="str">
        <f>IF(COUNTA(A349:H349,M349)=0,"",IF(O349=1,IF(H349="","Open",IF(OR(H349="Win",H349="Loss"),"Settled","Check outcome")),IF(COUNT(D349:G349)&lt;4,"Incomplete","Check inputs")))</f>
        <v/>
      </c>
      <c r="J349" s="19" t="str">
        <f>IF(O349=1,D349*E349*F349-F349-G349,"")</f>
        <v/>
      </c>
      <c r="K349" s="19" t="str">
        <f>IF(AND(O349=1,OR(H349="Win",H349="Loss")),IF(H349="Win",E349*F349,0)-F349-G349,"")</f>
        <v/>
      </c>
      <c r="L349" s="20" t="str">
        <f>IF(N349=1,(D349-IF(H349="Win",1,0))^2,"")</f>
        <v/>
      </c>
      <c r="M349" s="15" t="n"/>
      <c r="N349" s="18">
        <f>IF(AND(COUNT(D349)=1,D349&gt;=0,D349&lt;=1,OR(H349="Win",H349="Loss")),1,0)</f>
        <v>0</v>
      </c>
      <c r="O349" s="18">
        <f>IF(AND(COUNT(D349:G349)=4,D349&gt;=0,D349&lt;=1,E349&gt;=1,F349&gt;0,G349&gt;=0),1,0)</f>
        <v>0</v>
      </c>
    </row>
    <row r="350" ht="23" customHeight="1">
      <c r="A350" s="14" t="n"/>
      <c r="B350" s="15" t="n"/>
      <c r="C350" s="15" t="n"/>
      <c r="D350" s="16" t="n"/>
      <c r="E350" s="17" t="n"/>
      <c r="F350" s="17" t="n"/>
      <c r="G350" s="17" t="n"/>
      <c r="H350" s="15" t="n"/>
      <c r="I350" s="18" t="str">
        <f>IF(COUNTA(A350:H350,M350)=0,"",IF(O350=1,IF(H350="","Open",IF(OR(H350="Win",H350="Loss"),"Settled","Check outcome")),IF(COUNT(D350:G350)&lt;4,"Incomplete","Check inputs")))</f>
        <v/>
      </c>
      <c r="J350" s="19" t="str">
        <f>IF(O350=1,D350*E350*F350-F350-G350,"")</f>
        <v/>
      </c>
      <c r="K350" s="19" t="str">
        <f>IF(AND(O350=1,OR(H350="Win",H350="Loss")),IF(H350="Win",E350*F350,0)-F350-G350,"")</f>
        <v/>
      </c>
      <c r="L350" s="20" t="str">
        <f>IF(N350=1,(D350-IF(H350="Win",1,0))^2,"")</f>
        <v/>
      </c>
      <c r="M350" s="15" t="n"/>
      <c r="N350" s="18">
        <f>IF(AND(COUNT(D350)=1,D350&gt;=0,D350&lt;=1,OR(H350="Win",H350="Loss")),1,0)</f>
        <v>0</v>
      </c>
      <c r="O350" s="18">
        <f>IF(AND(COUNT(D350:G350)=4,D350&gt;=0,D350&lt;=1,E350&gt;=1,F350&gt;0,G350&gt;=0),1,0)</f>
        <v>0</v>
      </c>
    </row>
    <row r="351" ht="23" customHeight="1">
      <c r="A351" s="14" t="n"/>
      <c r="B351" s="15" t="n"/>
      <c r="C351" s="15" t="n"/>
      <c r="D351" s="16" t="n"/>
      <c r="E351" s="17" t="n"/>
      <c r="F351" s="17" t="n"/>
      <c r="G351" s="17" t="n"/>
      <c r="H351" s="15" t="n"/>
      <c r="I351" s="18" t="str">
        <f>IF(COUNTA(A351:H351,M351)=0,"",IF(O351=1,IF(H351="","Open",IF(OR(H351="Win",H351="Loss"),"Settled","Check outcome")),IF(COUNT(D351:G351)&lt;4,"Incomplete","Check inputs")))</f>
        <v/>
      </c>
      <c r="J351" s="19" t="str">
        <f>IF(O351=1,D351*E351*F351-F351-G351,"")</f>
        <v/>
      </c>
      <c r="K351" s="19" t="str">
        <f>IF(AND(O351=1,OR(H351="Win",H351="Loss")),IF(H351="Win",E351*F351,0)-F351-G351,"")</f>
        <v/>
      </c>
      <c r="L351" s="20" t="str">
        <f>IF(N351=1,(D351-IF(H351="Win",1,0))^2,"")</f>
        <v/>
      </c>
      <c r="M351" s="15" t="n"/>
      <c r="N351" s="18">
        <f>IF(AND(COUNT(D351)=1,D351&gt;=0,D351&lt;=1,OR(H351="Win",H351="Loss")),1,0)</f>
        <v>0</v>
      </c>
      <c r="O351" s="18">
        <f>IF(AND(COUNT(D351:G351)=4,D351&gt;=0,D351&lt;=1,E351&gt;=1,F351&gt;0,G351&gt;=0),1,0)</f>
        <v>0</v>
      </c>
    </row>
    <row r="352" ht="23" customHeight="1">
      <c r="A352" s="14" t="n"/>
      <c r="B352" s="15" t="n"/>
      <c r="C352" s="15" t="n"/>
      <c r="D352" s="16" t="n"/>
      <c r="E352" s="17" t="n"/>
      <c r="F352" s="17" t="n"/>
      <c r="G352" s="17" t="n"/>
      <c r="H352" s="15" t="n"/>
      <c r="I352" s="18" t="str">
        <f>IF(COUNTA(A352:H352,M352)=0,"",IF(O352=1,IF(H352="","Open",IF(OR(H352="Win",H352="Loss"),"Settled","Check outcome")),IF(COUNT(D352:G352)&lt;4,"Incomplete","Check inputs")))</f>
        <v/>
      </c>
      <c r="J352" s="19" t="str">
        <f>IF(O352=1,D352*E352*F352-F352-G352,"")</f>
        <v/>
      </c>
      <c r="K352" s="19" t="str">
        <f>IF(AND(O352=1,OR(H352="Win",H352="Loss")),IF(H352="Win",E352*F352,0)-F352-G352,"")</f>
        <v/>
      </c>
      <c r="L352" s="20" t="str">
        <f>IF(N352=1,(D352-IF(H352="Win",1,0))^2,"")</f>
        <v/>
      </c>
      <c r="M352" s="15" t="n"/>
      <c r="N352" s="18">
        <f>IF(AND(COUNT(D352)=1,D352&gt;=0,D352&lt;=1,OR(H352="Win",H352="Loss")),1,0)</f>
        <v>0</v>
      </c>
      <c r="O352" s="18">
        <f>IF(AND(COUNT(D352:G352)=4,D352&gt;=0,D352&lt;=1,E352&gt;=1,F352&gt;0,G352&gt;=0),1,0)</f>
        <v>0</v>
      </c>
    </row>
    <row r="353" ht="23" customHeight="1">
      <c r="A353" s="14" t="n"/>
      <c r="B353" s="15" t="n"/>
      <c r="C353" s="15" t="n"/>
      <c r="D353" s="16" t="n"/>
      <c r="E353" s="17" t="n"/>
      <c r="F353" s="17" t="n"/>
      <c r="G353" s="17" t="n"/>
      <c r="H353" s="15" t="n"/>
      <c r="I353" s="18" t="str">
        <f>IF(COUNTA(A353:H353,M353)=0,"",IF(O353=1,IF(H353="","Open",IF(OR(H353="Win",H353="Loss"),"Settled","Check outcome")),IF(COUNT(D353:G353)&lt;4,"Incomplete","Check inputs")))</f>
        <v/>
      </c>
      <c r="J353" s="19" t="str">
        <f>IF(O353=1,D353*E353*F353-F353-G353,"")</f>
        <v/>
      </c>
      <c r="K353" s="19" t="str">
        <f>IF(AND(O353=1,OR(H353="Win",H353="Loss")),IF(H353="Win",E353*F353,0)-F353-G353,"")</f>
        <v/>
      </c>
      <c r="L353" s="20" t="str">
        <f>IF(N353=1,(D353-IF(H353="Win",1,0))^2,"")</f>
        <v/>
      </c>
      <c r="M353" s="15" t="n"/>
      <c r="N353" s="18">
        <f>IF(AND(COUNT(D353)=1,D353&gt;=0,D353&lt;=1,OR(H353="Win",H353="Loss")),1,0)</f>
        <v>0</v>
      </c>
      <c r="O353" s="18">
        <f>IF(AND(COUNT(D353:G353)=4,D353&gt;=0,D353&lt;=1,E353&gt;=1,F353&gt;0,G353&gt;=0),1,0)</f>
        <v>0</v>
      </c>
    </row>
    <row r="354" ht="23" customHeight="1">
      <c r="A354" s="14" t="n"/>
      <c r="B354" s="15" t="n"/>
      <c r="C354" s="15" t="n"/>
      <c r="D354" s="16" t="n"/>
      <c r="E354" s="17" t="n"/>
      <c r="F354" s="17" t="n"/>
      <c r="G354" s="17" t="n"/>
      <c r="H354" s="15" t="n"/>
      <c r="I354" s="18" t="str">
        <f>IF(COUNTA(A354:H354,M354)=0,"",IF(O354=1,IF(H354="","Open",IF(OR(H354="Win",H354="Loss"),"Settled","Check outcome")),IF(COUNT(D354:G354)&lt;4,"Incomplete","Check inputs")))</f>
        <v/>
      </c>
      <c r="J354" s="19" t="str">
        <f>IF(O354=1,D354*E354*F354-F354-G354,"")</f>
        <v/>
      </c>
      <c r="K354" s="19" t="str">
        <f>IF(AND(O354=1,OR(H354="Win",H354="Loss")),IF(H354="Win",E354*F354,0)-F354-G354,"")</f>
        <v/>
      </c>
      <c r="L354" s="20" t="str">
        <f>IF(N354=1,(D354-IF(H354="Win",1,0))^2,"")</f>
        <v/>
      </c>
      <c r="M354" s="15" t="n"/>
      <c r="N354" s="18">
        <f>IF(AND(COUNT(D354)=1,D354&gt;=0,D354&lt;=1,OR(H354="Win",H354="Loss")),1,0)</f>
        <v>0</v>
      </c>
      <c r="O354" s="18">
        <f>IF(AND(COUNT(D354:G354)=4,D354&gt;=0,D354&lt;=1,E354&gt;=1,F354&gt;0,G354&gt;=0),1,0)</f>
        <v>0</v>
      </c>
    </row>
    <row r="355" ht="23" customHeight="1">
      <c r="A355" s="14" t="n"/>
      <c r="B355" s="15" t="n"/>
      <c r="C355" s="15" t="n"/>
      <c r="D355" s="16" t="n"/>
      <c r="E355" s="17" t="n"/>
      <c r="F355" s="17" t="n"/>
      <c r="G355" s="17" t="n"/>
      <c r="H355" s="15" t="n"/>
      <c r="I355" s="18" t="str">
        <f>IF(COUNTA(A355:H355,M355)=0,"",IF(O355=1,IF(H355="","Open",IF(OR(H355="Win",H355="Loss"),"Settled","Check outcome")),IF(COUNT(D355:G355)&lt;4,"Incomplete","Check inputs")))</f>
        <v/>
      </c>
      <c r="J355" s="19" t="str">
        <f>IF(O355=1,D355*E355*F355-F355-G355,"")</f>
        <v/>
      </c>
      <c r="K355" s="19" t="str">
        <f>IF(AND(O355=1,OR(H355="Win",H355="Loss")),IF(H355="Win",E355*F355,0)-F355-G355,"")</f>
        <v/>
      </c>
      <c r="L355" s="20" t="str">
        <f>IF(N355=1,(D355-IF(H355="Win",1,0))^2,"")</f>
        <v/>
      </c>
      <c r="M355" s="15" t="n"/>
      <c r="N355" s="18">
        <f>IF(AND(COUNT(D355)=1,D355&gt;=0,D355&lt;=1,OR(H355="Win",H355="Loss")),1,0)</f>
        <v>0</v>
      </c>
      <c r="O355" s="18">
        <f>IF(AND(COUNT(D355:G355)=4,D355&gt;=0,D355&lt;=1,E355&gt;=1,F355&gt;0,G355&gt;=0),1,0)</f>
        <v>0</v>
      </c>
    </row>
    <row r="356" ht="23" customHeight="1">
      <c r="A356" s="14" t="n"/>
      <c r="B356" s="15" t="n"/>
      <c r="C356" s="15" t="n"/>
      <c r="D356" s="16" t="n"/>
      <c r="E356" s="17" t="n"/>
      <c r="F356" s="17" t="n"/>
      <c r="G356" s="17" t="n"/>
      <c r="H356" s="15" t="n"/>
      <c r="I356" s="18" t="str">
        <f>IF(COUNTA(A356:H356,M356)=0,"",IF(O356=1,IF(H356="","Open",IF(OR(H356="Win",H356="Loss"),"Settled","Check outcome")),IF(COUNT(D356:G356)&lt;4,"Incomplete","Check inputs")))</f>
        <v/>
      </c>
      <c r="J356" s="19" t="str">
        <f>IF(O356=1,D356*E356*F356-F356-G356,"")</f>
        <v/>
      </c>
      <c r="K356" s="19" t="str">
        <f>IF(AND(O356=1,OR(H356="Win",H356="Loss")),IF(H356="Win",E356*F356,0)-F356-G356,"")</f>
        <v/>
      </c>
      <c r="L356" s="20" t="str">
        <f>IF(N356=1,(D356-IF(H356="Win",1,0))^2,"")</f>
        <v/>
      </c>
      <c r="M356" s="15" t="n"/>
      <c r="N356" s="18">
        <f>IF(AND(COUNT(D356)=1,D356&gt;=0,D356&lt;=1,OR(H356="Win",H356="Loss")),1,0)</f>
        <v>0</v>
      </c>
      <c r="O356" s="18">
        <f>IF(AND(COUNT(D356:G356)=4,D356&gt;=0,D356&lt;=1,E356&gt;=1,F356&gt;0,G356&gt;=0),1,0)</f>
        <v>0</v>
      </c>
    </row>
    <row r="357" ht="23" customHeight="1">
      <c r="A357" s="14" t="n"/>
      <c r="B357" s="15" t="n"/>
      <c r="C357" s="15" t="n"/>
      <c r="D357" s="16" t="n"/>
      <c r="E357" s="17" t="n"/>
      <c r="F357" s="17" t="n"/>
      <c r="G357" s="17" t="n"/>
      <c r="H357" s="15" t="n"/>
      <c r="I357" s="18" t="str">
        <f>IF(COUNTA(A357:H357,M357)=0,"",IF(O357=1,IF(H357="","Open",IF(OR(H357="Win",H357="Loss"),"Settled","Check outcome")),IF(COUNT(D357:G357)&lt;4,"Incomplete","Check inputs")))</f>
        <v/>
      </c>
      <c r="J357" s="19" t="str">
        <f>IF(O357=1,D357*E357*F357-F357-G357,"")</f>
        <v/>
      </c>
      <c r="K357" s="19" t="str">
        <f>IF(AND(O357=1,OR(H357="Win",H357="Loss")),IF(H357="Win",E357*F357,0)-F357-G357,"")</f>
        <v/>
      </c>
      <c r="L357" s="20" t="str">
        <f>IF(N357=1,(D357-IF(H357="Win",1,0))^2,"")</f>
        <v/>
      </c>
      <c r="M357" s="15" t="n"/>
      <c r="N357" s="18">
        <f>IF(AND(COUNT(D357)=1,D357&gt;=0,D357&lt;=1,OR(H357="Win",H357="Loss")),1,0)</f>
        <v>0</v>
      </c>
      <c r="O357" s="18">
        <f>IF(AND(COUNT(D357:G357)=4,D357&gt;=0,D357&lt;=1,E357&gt;=1,F357&gt;0,G357&gt;=0),1,0)</f>
        <v>0</v>
      </c>
    </row>
    <row r="358" ht="23" customHeight="1">
      <c r="A358" s="14" t="n"/>
      <c r="B358" s="15" t="n"/>
      <c r="C358" s="15" t="n"/>
      <c r="D358" s="16" t="n"/>
      <c r="E358" s="17" t="n"/>
      <c r="F358" s="17" t="n"/>
      <c r="G358" s="17" t="n"/>
      <c r="H358" s="15" t="n"/>
      <c r="I358" s="18" t="str">
        <f>IF(COUNTA(A358:H358,M358)=0,"",IF(O358=1,IF(H358="","Open",IF(OR(H358="Win",H358="Loss"),"Settled","Check outcome")),IF(COUNT(D358:G358)&lt;4,"Incomplete","Check inputs")))</f>
        <v/>
      </c>
      <c r="J358" s="19" t="str">
        <f>IF(O358=1,D358*E358*F358-F358-G358,"")</f>
        <v/>
      </c>
      <c r="K358" s="19" t="str">
        <f>IF(AND(O358=1,OR(H358="Win",H358="Loss")),IF(H358="Win",E358*F358,0)-F358-G358,"")</f>
        <v/>
      </c>
      <c r="L358" s="20" t="str">
        <f>IF(N358=1,(D358-IF(H358="Win",1,0))^2,"")</f>
        <v/>
      </c>
      <c r="M358" s="15" t="n"/>
      <c r="N358" s="18">
        <f>IF(AND(COUNT(D358)=1,D358&gt;=0,D358&lt;=1,OR(H358="Win",H358="Loss")),1,0)</f>
        <v>0</v>
      </c>
      <c r="O358" s="18">
        <f>IF(AND(COUNT(D358:G358)=4,D358&gt;=0,D358&lt;=1,E358&gt;=1,F358&gt;0,G358&gt;=0),1,0)</f>
        <v>0</v>
      </c>
    </row>
    <row r="359" ht="23" customHeight="1">
      <c r="A359" s="14" t="n"/>
      <c r="B359" s="15" t="n"/>
      <c r="C359" s="15" t="n"/>
      <c r="D359" s="16" t="n"/>
      <c r="E359" s="17" t="n"/>
      <c r="F359" s="17" t="n"/>
      <c r="G359" s="17" t="n"/>
      <c r="H359" s="15" t="n"/>
      <c r="I359" s="18" t="str">
        <f>IF(COUNTA(A359:H359,M359)=0,"",IF(O359=1,IF(H359="","Open",IF(OR(H359="Win",H359="Loss"),"Settled","Check outcome")),IF(COUNT(D359:G359)&lt;4,"Incomplete","Check inputs")))</f>
        <v/>
      </c>
      <c r="J359" s="19" t="str">
        <f>IF(O359=1,D359*E359*F359-F359-G359,"")</f>
        <v/>
      </c>
      <c r="K359" s="19" t="str">
        <f>IF(AND(O359=1,OR(H359="Win",H359="Loss")),IF(H359="Win",E359*F359,0)-F359-G359,"")</f>
        <v/>
      </c>
      <c r="L359" s="20" t="str">
        <f>IF(N359=1,(D359-IF(H359="Win",1,0))^2,"")</f>
        <v/>
      </c>
      <c r="M359" s="15" t="n"/>
      <c r="N359" s="18">
        <f>IF(AND(COUNT(D359)=1,D359&gt;=0,D359&lt;=1,OR(H359="Win",H359="Loss")),1,0)</f>
        <v>0</v>
      </c>
      <c r="O359" s="18">
        <f>IF(AND(COUNT(D359:G359)=4,D359&gt;=0,D359&lt;=1,E359&gt;=1,F359&gt;0,G359&gt;=0),1,0)</f>
        <v>0</v>
      </c>
    </row>
    <row r="360" ht="23" customHeight="1">
      <c r="A360" s="14" t="n"/>
      <c r="B360" s="15" t="n"/>
      <c r="C360" s="15" t="n"/>
      <c r="D360" s="16" t="n"/>
      <c r="E360" s="17" t="n"/>
      <c r="F360" s="17" t="n"/>
      <c r="G360" s="17" t="n"/>
      <c r="H360" s="15" t="n"/>
      <c r="I360" s="18" t="str">
        <f>IF(COUNTA(A360:H360,M360)=0,"",IF(O360=1,IF(H360="","Open",IF(OR(H360="Win",H360="Loss"),"Settled","Check outcome")),IF(COUNT(D360:G360)&lt;4,"Incomplete","Check inputs")))</f>
        <v/>
      </c>
      <c r="J360" s="19" t="str">
        <f>IF(O360=1,D360*E360*F360-F360-G360,"")</f>
        <v/>
      </c>
      <c r="K360" s="19" t="str">
        <f>IF(AND(O360=1,OR(H360="Win",H360="Loss")),IF(H360="Win",E360*F360,0)-F360-G360,"")</f>
        <v/>
      </c>
      <c r="L360" s="20" t="str">
        <f>IF(N360=1,(D360-IF(H360="Win",1,0))^2,"")</f>
        <v/>
      </c>
      <c r="M360" s="15" t="n"/>
      <c r="N360" s="18">
        <f>IF(AND(COUNT(D360)=1,D360&gt;=0,D360&lt;=1,OR(H360="Win",H360="Loss")),1,0)</f>
        <v>0</v>
      </c>
      <c r="O360" s="18">
        <f>IF(AND(COUNT(D360:G360)=4,D360&gt;=0,D360&lt;=1,E360&gt;=1,F360&gt;0,G360&gt;=0),1,0)</f>
        <v>0</v>
      </c>
    </row>
    <row r="361" ht="23" customHeight="1">
      <c r="A361" s="14" t="n"/>
      <c r="B361" s="15" t="n"/>
      <c r="C361" s="15" t="n"/>
      <c r="D361" s="16" t="n"/>
      <c r="E361" s="17" t="n"/>
      <c r="F361" s="17" t="n"/>
      <c r="G361" s="17" t="n"/>
      <c r="H361" s="15" t="n"/>
      <c r="I361" s="18" t="str">
        <f>IF(COUNTA(A361:H361,M361)=0,"",IF(O361=1,IF(H361="","Open",IF(OR(H361="Win",H361="Loss"),"Settled","Check outcome")),IF(COUNT(D361:G361)&lt;4,"Incomplete","Check inputs")))</f>
        <v/>
      </c>
      <c r="J361" s="19" t="str">
        <f>IF(O361=1,D361*E361*F361-F361-G361,"")</f>
        <v/>
      </c>
      <c r="K361" s="19" t="str">
        <f>IF(AND(O361=1,OR(H361="Win",H361="Loss")),IF(H361="Win",E361*F361,0)-F361-G361,"")</f>
        <v/>
      </c>
      <c r="L361" s="20" t="str">
        <f>IF(N361=1,(D361-IF(H361="Win",1,0))^2,"")</f>
        <v/>
      </c>
      <c r="M361" s="15" t="n"/>
      <c r="N361" s="18">
        <f>IF(AND(COUNT(D361)=1,D361&gt;=0,D361&lt;=1,OR(H361="Win",H361="Loss")),1,0)</f>
        <v>0</v>
      </c>
      <c r="O361" s="18">
        <f>IF(AND(COUNT(D361:G361)=4,D361&gt;=0,D361&lt;=1,E361&gt;=1,F361&gt;0,G361&gt;=0),1,0)</f>
        <v>0</v>
      </c>
    </row>
    <row r="362" ht="23" customHeight="1">
      <c r="A362" s="14" t="n"/>
      <c r="B362" s="15" t="n"/>
      <c r="C362" s="15" t="n"/>
      <c r="D362" s="16" t="n"/>
      <c r="E362" s="17" t="n"/>
      <c r="F362" s="17" t="n"/>
      <c r="G362" s="17" t="n"/>
      <c r="H362" s="15" t="n"/>
      <c r="I362" s="18" t="str">
        <f>IF(COUNTA(A362:H362,M362)=0,"",IF(O362=1,IF(H362="","Open",IF(OR(H362="Win",H362="Loss"),"Settled","Check outcome")),IF(COUNT(D362:G362)&lt;4,"Incomplete","Check inputs")))</f>
        <v/>
      </c>
      <c r="J362" s="19" t="str">
        <f>IF(O362=1,D362*E362*F362-F362-G362,"")</f>
        <v/>
      </c>
      <c r="K362" s="19" t="str">
        <f>IF(AND(O362=1,OR(H362="Win",H362="Loss")),IF(H362="Win",E362*F362,0)-F362-G362,"")</f>
        <v/>
      </c>
      <c r="L362" s="20" t="str">
        <f>IF(N362=1,(D362-IF(H362="Win",1,0))^2,"")</f>
        <v/>
      </c>
      <c r="M362" s="15" t="n"/>
      <c r="N362" s="18">
        <f>IF(AND(COUNT(D362)=1,D362&gt;=0,D362&lt;=1,OR(H362="Win",H362="Loss")),1,0)</f>
        <v>0</v>
      </c>
      <c r="O362" s="18">
        <f>IF(AND(COUNT(D362:G362)=4,D362&gt;=0,D362&lt;=1,E362&gt;=1,F362&gt;0,G362&gt;=0),1,0)</f>
        <v>0</v>
      </c>
    </row>
    <row r="363" ht="23" customHeight="1">
      <c r="A363" s="14" t="n"/>
      <c r="B363" s="15" t="n"/>
      <c r="C363" s="15" t="n"/>
      <c r="D363" s="16" t="n"/>
      <c r="E363" s="17" t="n"/>
      <c r="F363" s="17" t="n"/>
      <c r="G363" s="17" t="n"/>
      <c r="H363" s="15" t="n"/>
      <c r="I363" s="18" t="str">
        <f>IF(COUNTA(A363:H363,M363)=0,"",IF(O363=1,IF(H363="","Open",IF(OR(H363="Win",H363="Loss"),"Settled","Check outcome")),IF(COUNT(D363:G363)&lt;4,"Incomplete","Check inputs")))</f>
        <v/>
      </c>
      <c r="J363" s="19" t="str">
        <f>IF(O363=1,D363*E363*F363-F363-G363,"")</f>
        <v/>
      </c>
      <c r="K363" s="19" t="str">
        <f>IF(AND(O363=1,OR(H363="Win",H363="Loss")),IF(H363="Win",E363*F363,0)-F363-G363,"")</f>
        <v/>
      </c>
      <c r="L363" s="20" t="str">
        <f>IF(N363=1,(D363-IF(H363="Win",1,0))^2,"")</f>
        <v/>
      </c>
      <c r="M363" s="15" t="n"/>
      <c r="N363" s="18">
        <f>IF(AND(COUNT(D363)=1,D363&gt;=0,D363&lt;=1,OR(H363="Win",H363="Loss")),1,0)</f>
        <v>0</v>
      </c>
      <c r="O363" s="18">
        <f>IF(AND(COUNT(D363:G363)=4,D363&gt;=0,D363&lt;=1,E363&gt;=1,F363&gt;0,G363&gt;=0),1,0)</f>
        <v>0</v>
      </c>
    </row>
    <row r="364" ht="23" customHeight="1">
      <c r="A364" s="14" t="n"/>
      <c r="B364" s="15" t="n"/>
      <c r="C364" s="15" t="n"/>
      <c r="D364" s="16" t="n"/>
      <c r="E364" s="17" t="n"/>
      <c r="F364" s="17" t="n"/>
      <c r="G364" s="17" t="n"/>
      <c r="H364" s="15" t="n"/>
      <c r="I364" s="18" t="str">
        <f>IF(COUNTA(A364:H364,M364)=0,"",IF(O364=1,IF(H364="","Open",IF(OR(H364="Win",H364="Loss"),"Settled","Check outcome")),IF(COUNT(D364:G364)&lt;4,"Incomplete","Check inputs")))</f>
        <v/>
      </c>
      <c r="J364" s="19" t="str">
        <f>IF(O364=1,D364*E364*F364-F364-G364,"")</f>
        <v/>
      </c>
      <c r="K364" s="19" t="str">
        <f>IF(AND(O364=1,OR(H364="Win",H364="Loss")),IF(H364="Win",E364*F364,0)-F364-G364,"")</f>
        <v/>
      </c>
      <c r="L364" s="20" t="str">
        <f>IF(N364=1,(D364-IF(H364="Win",1,0))^2,"")</f>
        <v/>
      </c>
      <c r="M364" s="15" t="n"/>
      <c r="N364" s="18">
        <f>IF(AND(COUNT(D364)=1,D364&gt;=0,D364&lt;=1,OR(H364="Win",H364="Loss")),1,0)</f>
        <v>0</v>
      </c>
      <c r="O364" s="18">
        <f>IF(AND(COUNT(D364:G364)=4,D364&gt;=0,D364&lt;=1,E364&gt;=1,F364&gt;0,G364&gt;=0),1,0)</f>
        <v>0</v>
      </c>
    </row>
    <row r="365" ht="23" customHeight="1">
      <c r="A365" s="14" t="n"/>
      <c r="B365" s="15" t="n"/>
      <c r="C365" s="15" t="n"/>
      <c r="D365" s="16" t="n"/>
      <c r="E365" s="17" t="n"/>
      <c r="F365" s="17" t="n"/>
      <c r="G365" s="17" t="n"/>
      <c r="H365" s="15" t="n"/>
      <c r="I365" s="18" t="str">
        <f>IF(COUNTA(A365:H365,M365)=0,"",IF(O365=1,IF(H365="","Open",IF(OR(H365="Win",H365="Loss"),"Settled","Check outcome")),IF(COUNT(D365:G365)&lt;4,"Incomplete","Check inputs")))</f>
        <v/>
      </c>
      <c r="J365" s="19" t="str">
        <f>IF(O365=1,D365*E365*F365-F365-G365,"")</f>
        <v/>
      </c>
      <c r="K365" s="19" t="str">
        <f>IF(AND(O365=1,OR(H365="Win",H365="Loss")),IF(H365="Win",E365*F365,0)-F365-G365,"")</f>
        <v/>
      </c>
      <c r="L365" s="20" t="str">
        <f>IF(N365=1,(D365-IF(H365="Win",1,0))^2,"")</f>
        <v/>
      </c>
      <c r="M365" s="15" t="n"/>
      <c r="N365" s="18">
        <f>IF(AND(COUNT(D365)=1,D365&gt;=0,D365&lt;=1,OR(H365="Win",H365="Loss")),1,0)</f>
        <v>0</v>
      </c>
      <c r="O365" s="18">
        <f>IF(AND(COUNT(D365:G365)=4,D365&gt;=0,D365&lt;=1,E365&gt;=1,F365&gt;0,G365&gt;=0),1,0)</f>
        <v>0</v>
      </c>
    </row>
    <row r="366" ht="23" customHeight="1">
      <c r="A366" s="14" t="n"/>
      <c r="B366" s="15" t="n"/>
      <c r="C366" s="15" t="n"/>
      <c r="D366" s="16" t="n"/>
      <c r="E366" s="17" t="n"/>
      <c r="F366" s="17" t="n"/>
      <c r="G366" s="17" t="n"/>
      <c r="H366" s="15" t="n"/>
      <c r="I366" s="18" t="str">
        <f>IF(COUNTA(A366:H366,M366)=0,"",IF(O366=1,IF(H366="","Open",IF(OR(H366="Win",H366="Loss"),"Settled","Check outcome")),IF(COUNT(D366:G366)&lt;4,"Incomplete","Check inputs")))</f>
        <v/>
      </c>
      <c r="J366" s="19" t="str">
        <f>IF(O366=1,D366*E366*F366-F366-G366,"")</f>
        <v/>
      </c>
      <c r="K366" s="19" t="str">
        <f>IF(AND(O366=1,OR(H366="Win",H366="Loss")),IF(H366="Win",E366*F366,0)-F366-G366,"")</f>
        <v/>
      </c>
      <c r="L366" s="20" t="str">
        <f>IF(N366=1,(D366-IF(H366="Win",1,0))^2,"")</f>
        <v/>
      </c>
      <c r="M366" s="15" t="n"/>
      <c r="N366" s="18">
        <f>IF(AND(COUNT(D366)=1,D366&gt;=0,D366&lt;=1,OR(H366="Win",H366="Loss")),1,0)</f>
        <v>0</v>
      </c>
      <c r="O366" s="18">
        <f>IF(AND(COUNT(D366:G366)=4,D366&gt;=0,D366&lt;=1,E366&gt;=1,F366&gt;0,G366&gt;=0),1,0)</f>
        <v>0</v>
      </c>
    </row>
    <row r="367" ht="23" customHeight="1">
      <c r="A367" s="14" t="n"/>
      <c r="B367" s="15" t="n"/>
      <c r="C367" s="15" t="n"/>
      <c r="D367" s="16" t="n"/>
      <c r="E367" s="17" t="n"/>
      <c r="F367" s="17" t="n"/>
      <c r="G367" s="17" t="n"/>
      <c r="H367" s="15" t="n"/>
      <c r="I367" s="18" t="str">
        <f>IF(COUNTA(A367:H367,M367)=0,"",IF(O367=1,IF(H367="","Open",IF(OR(H367="Win",H367="Loss"),"Settled","Check outcome")),IF(COUNT(D367:G367)&lt;4,"Incomplete","Check inputs")))</f>
        <v/>
      </c>
      <c r="J367" s="19" t="str">
        <f>IF(O367=1,D367*E367*F367-F367-G367,"")</f>
        <v/>
      </c>
      <c r="K367" s="19" t="str">
        <f>IF(AND(O367=1,OR(H367="Win",H367="Loss")),IF(H367="Win",E367*F367,0)-F367-G367,"")</f>
        <v/>
      </c>
      <c r="L367" s="20" t="str">
        <f>IF(N367=1,(D367-IF(H367="Win",1,0))^2,"")</f>
        <v/>
      </c>
      <c r="M367" s="15" t="n"/>
      <c r="N367" s="18">
        <f>IF(AND(COUNT(D367)=1,D367&gt;=0,D367&lt;=1,OR(H367="Win",H367="Loss")),1,0)</f>
        <v>0</v>
      </c>
      <c r="O367" s="18">
        <f>IF(AND(COUNT(D367:G367)=4,D367&gt;=0,D367&lt;=1,E367&gt;=1,F367&gt;0,G367&gt;=0),1,0)</f>
        <v>0</v>
      </c>
    </row>
    <row r="368" ht="23" customHeight="1">
      <c r="A368" s="14" t="n"/>
      <c r="B368" s="15" t="n"/>
      <c r="C368" s="15" t="n"/>
      <c r="D368" s="16" t="n"/>
      <c r="E368" s="17" t="n"/>
      <c r="F368" s="17" t="n"/>
      <c r="G368" s="17" t="n"/>
      <c r="H368" s="15" t="n"/>
      <c r="I368" s="18" t="str">
        <f>IF(COUNTA(A368:H368,M368)=0,"",IF(O368=1,IF(H368="","Open",IF(OR(H368="Win",H368="Loss"),"Settled","Check outcome")),IF(COUNT(D368:G368)&lt;4,"Incomplete","Check inputs")))</f>
        <v/>
      </c>
      <c r="J368" s="19" t="str">
        <f>IF(O368=1,D368*E368*F368-F368-G368,"")</f>
        <v/>
      </c>
      <c r="K368" s="19" t="str">
        <f>IF(AND(O368=1,OR(H368="Win",H368="Loss")),IF(H368="Win",E368*F368,0)-F368-G368,"")</f>
        <v/>
      </c>
      <c r="L368" s="20" t="str">
        <f>IF(N368=1,(D368-IF(H368="Win",1,0))^2,"")</f>
        <v/>
      </c>
      <c r="M368" s="15" t="n"/>
      <c r="N368" s="18">
        <f>IF(AND(COUNT(D368)=1,D368&gt;=0,D368&lt;=1,OR(H368="Win",H368="Loss")),1,0)</f>
        <v>0</v>
      </c>
      <c r="O368" s="18">
        <f>IF(AND(COUNT(D368:G368)=4,D368&gt;=0,D368&lt;=1,E368&gt;=1,F368&gt;0,G368&gt;=0),1,0)</f>
        <v>0</v>
      </c>
    </row>
    <row r="369" ht="23" customHeight="1">
      <c r="A369" s="14" t="n"/>
      <c r="B369" s="15" t="n"/>
      <c r="C369" s="15" t="n"/>
      <c r="D369" s="16" t="n"/>
      <c r="E369" s="17" t="n"/>
      <c r="F369" s="17" t="n"/>
      <c r="G369" s="17" t="n"/>
      <c r="H369" s="15" t="n"/>
      <c r="I369" s="18" t="str">
        <f>IF(COUNTA(A369:H369,M369)=0,"",IF(O369=1,IF(H369="","Open",IF(OR(H369="Win",H369="Loss"),"Settled","Check outcome")),IF(COUNT(D369:G369)&lt;4,"Incomplete","Check inputs")))</f>
        <v/>
      </c>
      <c r="J369" s="19" t="str">
        <f>IF(O369=1,D369*E369*F369-F369-G369,"")</f>
        <v/>
      </c>
      <c r="K369" s="19" t="str">
        <f>IF(AND(O369=1,OR(H369="Win",H369="Loss")),IF(H369="Win",E369*F369,0)-F369-G369,"")</f>
        <v/>
      </c>
      <c r="L369" s="20" t="str">
        <f>IF(N369=1,(D369-IF(H369="Win",1,0))^2,"")</f>
        <v/>
      </c>
      <c r="M369" s="15" t="n"/>
      <c r="N369" s="18">
        <f>IF(AND(COUNT(D369)=1,D369&gt;=0,D369&lt;=1,OR(H369="Win",H369="Loss")),1,0)</f>
        <v>0</v>
      </c>
      <c r="O369" s="18">
        <f>IF(AND(COUNT(D369:G369)=4,D369&gt;=0,D369&lt;=1,E369&gt;=1,F369&gt;0,G369&gt;=0),1,0)</f>
        <v>0</v>
      </c>
    </row>
    <row r="370" ht="23" customHeight="1">
      <c r="A370" s="14" t="n"/>
      <c r="B370" s="15" t="n"/>
      <c r="C370" s="15" t="n"/>
      <c r="D370" s="16" t="n"/>
      <c r="E370" s="17" t="n"/>
      <c r="F370" s="17" t="n"/>
      <c r="G370" s="17" t="n"/>
      <c r="H370" s="15" t="n"/>
      <c r="I370" s="18" t="str">
        <f>IF(COUNTA(A370:H370,M370)=0,"",IF(O370=1,IF(H370="","Open",IF(OR(H370="Win",H370="Loss"),"Settled","Check outcome")),IF(COUNT(D370:G370)&lt;4,"Incomplete","Check inputs")))</f>
        <v/>
      </c>
      <c r="J370" s="19" t="str">
        <f>IF(O370=1,D370*E370*F370-F370-G370,"")</f>
        <v/>
      </c>
      <c r="K370" s="19" t="str">
        <f>IF(AND(O370=1,OR(H370="Win",H370="Loss")),IF(H370="Win",E370*F370,0)-F370-G370,"")</f>
        <v/>
      </c>
      <c r="L370" s="20" t="str">
        <f>IF(N370=1,(D370-IF(H370="Win",1,0))^2,"")</f>
        <v/>
      </c>
      <c r="M370" s="15" t="n"/>
      <c r="N370" s="18">
        <f>IF(AND(COUNT(D370)=1,D370&gt;=0,D370&lt;=1,OR(H370="Win",H370="Loss")),1,0)</f>
        <v>0</v>
      </c>
      <c r="O370" s="18">
        <f>IF(AND(COUNT(D370:G370)=4,D370&gt;=0,D370&lt;=1,E370&gt;=1,F370&gt;0,G370&gt;=0),1,0)</f>
        <v>0</v>
      </c>
    </row>
    <row r="371" ht="23" customHeight="1">
      <c r="A371" s="14" t="n"/>
      <c r="B371" s="15" t="n"/>
      <c r="C371" s="15" t="n"/>
      <c r="D371" s="16" t="n"/>
      <c r="E371" s="17" t="n"/>
      <c r="F371" s="17" t="n"/>
      <c r="G371" s="17" t="n"/>
      <c r="H371" s="15" t="n"/>
      <c r="I371" s="18" t="str">
        <f>IF(COUNTA(A371:H371,M371)=0,"",IF(O371=1,IF(H371="","Open",IF(OR(H371="Win",H371="Loss"),"Settled","Check outcome")),IF(COUNT(D371:G371)&lt;4,"Incomplete","Check inputs")))</f>
        <v/>
      </c>
      <c r="J371" s="19" t="str">
        <f>IF(O371=1,D371*E371*F371-F371-G371,"")</f>
        <v/>
      </c>
      <c r="K371" s="19" t="str">
        <f>IF(AND(O371=1,OR(H371="Win",H371="Loss")),IF(H371="Win",E371*F371,0)-F371-G371,"")</f>
        <v/>
      </c>
      <c r="L371" s="20" t="str">
        <f>IF(N371=1,(D371-IF(H371="Win",1,0))^2,"")</f>
        <v/>
      </c>
      <c r="M371" s="15" t="n"/>
      <c r="N371" s="18">
        <f>IF(AND(COUNT(D371)=1,D371&gt;=0,D371&lt;=1,OR(H371="Win",H371="Loss")),1,0)</f>
        <v>0</v>
      </c>
      <c r="O371" s="18">
        <f>IF(AND(COUNT(D371:G371)=4,D371&gt;=0,D371&lt;=1,E371&gt;=1,F371&gt;0,G371&gt;=0),1,0)</f>
        <v>0</v>
      </c>
    </row>
    <row r="372" ht="23" customHeight="1">
      <c r="A372" s="14" t="n"/>
      <c r="B372" s="15" t="n"/>
      <c r="C372" s="15" t="n"/>
      <c r="D372" s="16" t="n"/>
      <c r="E372" s="17" t="n"/>
      <c r="F372" s="17" t="n"/>
      <c r="G372" s="17" t="n"/>
      <c r="H372" s="15" t="n"/>
      <c r="I372" s="18" t="str">
        <f>IF(COUNTA(A372:H372,M372)=0,"",IF(O372=1,IF(H372="","Open",IF(OR(H372="Win",H372="Loss"),"Settled","Check outcome")),IF(COUNT(D372:G372)&lt;4,"Incomplete","Check inputs")))</f>
        <v/>
      </c>
      <c r="J372" s="19" t="str">
        <f>IF(O372=1,D372*E372*F372-F372-G372,"")</f>
        <v/>
      </c>
      <c r="K372" s="19" t="str">
        <f>IF(AND(O372=1,OR(H372="Win",H372="Loss")),IF(H372="Win",E372*F372,0)-F372-G372,"")</f>
        <v/>
      </c>
      <c r="L372" s="20" t="str">
        <f>IF(N372=1,(D372-IF(H372="Win",1,0))^2,"")</f>
        <v/>
      </c>
      <c r="M372" s="15" t="n"/>
      <c r="N372" s="18">
        <f>IF(AND(COUNT(D372)=1,D372&gt;=0,D372&lt;=1,OR(H372="Win",H372="Loss")),1,0)</f>
        <v>0</v>
      </c>
      <c r="O372" s="18">
        <f>IF(AND(COUNT(D372:G372)=4,D372&gt;=0,D372&lt;=1,E372&gt;=1,F372&gt;0,G372&gt;=0),1,0)</f>
        <v>0</v>
      </c>
    </row>
    <row r="373" ht="23" customHeight="1">
      <c r="A373" s="14" t="n"/>
      <c r="B373" s="15" t="n"/>
      <c r="C373" s="15" t="n"/>
      <c r="D373" s="16" t="n"/>
      <c r="E373" s="17" t="n"/>
      <c r="F373" s="17" t="n"/>
      <c r="G373" s="17" t="n"/>
      <c r="H373" s="15" t="n"/>
      <c r="I373" s="18" t="str">
        <f>IF(COUNTA(A373:H373,M373)=0,"",IF(O373=1,IF(H373="","Open",IF(OR(H373="Win",H373="Loss"),"Settled","Check outcome")),IF(COUNT(D373:G373)&lt;4,"Incomplete","Check inputs")))</f>
        <v/>
      </c>
      <c r="J373" s="19" t="str">
        <f>IF(O373=1,D373*E373*F373-F373-G373,"")</f>
        <v/>
      </c>
      <c r="K373" s="19" t="str">
        <f>IF(AND(O373=1,OR(H373="Win",H373="Loss")),IF(H373="Win",E373*F373,0)-F373-G373,"")</f>
        <v/>
      </c>
      <c r="L373" s="20" t="str">
        <f>IF(N373=1,(D373-IF(H373="Win",1,0))^2,"")</f>
        <v/>
      </c>
      <c r="M373" s="15" t="n"/>
      <c r="N373" s="18">
        <f>IF(AND(COUNT(D373)=1,D373&gt;=0,D373&lt;=1,OR(H373="Win",H373="Loss")),1,0)</f>
        <v>0</v>
      </c>
      <c r="O373" s="18">
        <f>IF(AND(COUNT(D373:G373)=4,D373&gt;=0,D373&lt;=1,E373&gt;=1,F373&gt;0,G373&gt;=0),1,0)</f>
        <v>0</v>
      </c>
    </row>
    <row r="374" ht="23" customHeight="1">
      <c r="A374" s="14" t="n"/>
      <c r="B374" s="15" t="n"/>
      <c r="C374" s="15" t="n"/>
      <c r="D374" s="16" t="n"/>
      <c r="E374" s="17" t="n"/>
      <c r="F374" s="17" t="n"/>
      <c r="G374" s="17" t="n"/>
      <c r="H374" s="15" t="n"/>
      <c r="I374" s="18" t="str">
        <f>IF(COUNTA(A374:H374,M374)=0,"",IF(O374=1,IF(H374="","Open",IF(OR(H374="Win",H374="Loss"),"Settled","Check outcome")),IF(COUNT(D374:G374)&lt;4,"Incomplete","Check inputs")))</f>
        <v/>
      </c>
      <c r="J374" s="19" t="str">
        <f>IF(O374=1,D374*E374*F374-F374-G374,"")</f>
        <v/>
      </c>
      <c r="K374" s="19" t="str">
        <f>IF(AND(O374=1,OR(H374="Win",H374="Loss")),IF(H374="Win",E374*F374,0)-F374-G374,"")</f>
        <v/>
      </c>
      <c r="L374" s="20" t="str">
        <f>IF(N374=1,(D374-IF(H374="Win",1,0))^2,"")</f>
        <v/>
      </c>
      <c r="M374" s="15" t="n"/>
      <c r="N374" s="18">
        <f>IF(AND(COUNT(D374)=1,D374&gt;=0,D374&lt;=1,OR(H374="Win",H374="Loss")),1,0)</f>
        <v>0</v>
      </c>
      <c r="O374" s="18">
        <f>IF(AND(COUNT(D374:G374)=4,D374&gt;=0,D374&lt;=1,E374&gt;=1,F374&gt;0,G374&gt;=0),1,0)</f>
        <v>0</v>
      </c>
    </row>
    <row r="375" ht="23" customHeight="1">
      <c r="A375" s="14" t="n"/>
      <c r="B375" s="15" t="n"/>
      <c r="C375" s="15" t="n"/>
      <c r="D375" s="16" t="n"/>
      <c r="E375" s="17" t="n"/>
      <c r="F375" s="17" t="n"/>
      <c r="G375" s="17" t="n"/>
      <c r="H375" s="15" t="n"/>
      <c r="I375" s="18" t="str">
        <f>IF(COUNTA(A375:H375,M375)=0,"",IF(O375=1,IF(H375="","Open",IF(OR(H375="Win",H375="Loss"),"Settled","Check outcome")),IF(COUNT(D375:G375)&lt;4,"Incomplete","Check inputs")))</f>
        <v/>
      </c>
      <c r="J375" s="19" t="str">
        <f>IF(O375=1,D375*E375*F375-F375-G375,"")</f>
        <v/>
      </c>
      <c r="K375" s="19" t="str">
        <f>IF(AND(O375=1,OR(H375="Win",H375="Loss")),IF(H375="Win",E375*F375,0)-F375-G375,"")</f>
        <v/>
      </c>
      <c r="L375" s="20" t="str">
        <f>IF(N375=1,(D375-IF(H375="Win",1,0))^2,"")</f>
        <v/>
      </c>
      <c r="M375" s="15" t="n"/>
      <c r="N375" s="18">
        <f>IF(AND(COUNT(D375)=1,D375&gt;=0,D375&lt;=1,OR(H375="Win",H375="Loss")),1,0)</f>
        <v>0</v>
      </c>
      <c r="O375" s="18">
        <f>IF(AND(COUNT(D375:G375)=4,D375&gt;=0,D375&lt;=1,E375&gt;=1,F375&gt;0,G375&gt;=0),1,0)</f>
        <v>0</v>
      </c>
    </row>
    <row r="376" ht="23" customHeight="1">
      <c r="A376" s="14" t="n"/>
      <c r="B376" s="15" t="n"/>
      <c r="C376" s="15" t="n"/>
      <c r="D376" s="16" t="n"/>
      <c r="E376" s="17" t="n"/>
      <c r="F376" s="17" t="n"/>
      <c r="G376" s="17" t="n"/>
      <c r="H376" s="15" t="n"/>
      <c r="I376" s="18" t="str">
        <f>IF(COUNTA(A376:H376,M376)=0,"",IF(O376=1,IF(H376="","Open",IF(OR(H376="Win",H376="Loss"),"Settled","Check outcome")),IF(COUNT(D376:G376)&lt;4,"Incomplete","Check inputs")))</f>
        <v/>
      </c>
      <c r="J376" s="19" t="str">
        <f>IF(O376=1,D376*E376*F376-F376-G376,"")</f>
        <v/>
      </c>
      <c r="K376" s="19" t="str">
        <f>IF(AND(O376=1,OR(H376="Win",H376="Loss")),IF(H376="Win",E376*F376,0)-F376-G376,"")</f>
        <v/>
      </c>
      <c r="L376" s="20" t="str">
        <f>IF(N376=1,(D376-IF(H376="Win",1,0))^2,"")</f>
        <v/>
      </c>
      <c r="M376" s="15" t="n"/>
      <c r="N376" s="18">
        <f>IF(AND(COUNT(D376)=1,D376&gt;=0,D376&lt;=1,OR(H376="Win",H376="Loss")),1,0)</f>
        <v>0</v>
      </c>
      <c r="O376" s="18">
        <f>IF(AND(COUNT(D376:G376)=4,D376&gt;=0,D376&lt;=1,E376&gt;=1,F376&gt;0,G376&gt;=0),1,0)</f>
        <v>0</v>
      </c>
    </row>
    <row r="377" ht="23" customHeight="1">
      <c r="A377" s="14" t="n"/>
      <c r="B377" s="15" t="n"/>
      <c r="C377" s="15" t="n"/>
      <c r="D377" s="16" t="n"/>
      <c r="E377" s="17" t="n"/>
      <c r="F377" s="17" t="n"/>
      <c r="G377" s="17" t="n"/>
      <c r="H377" s="15" t="n"/>
      <c r="I377" s="18" t="str">
        <f>IF(COUNTA(A377:H377,M377)=0,"",IF(O377=1,IF(H377="","Open",IF(OR(H377="Win",H377="Loss"),"Settled","Check outcome")),IF(COUNT(D377:G377)&lt;4,"Incomplete","Check inputs")))</f>
        <v/>
      </c>
      <c r="J377" s="19" t="str">
        <f>IF(O377=1,D377*E377*F377-F377-G377,"")</f>
        <v/>
      </c>
      <c r="K377" s="19" t="str">
        <f>IF(AND(O377=1,OR(H377="Win",H377="Loss")),IF(H377="Win",E377*F377,0)-F377-G377,"")</f>
        <v/>
      </c>
      <c r="L377" s="20" t="str">
        <f>IF(N377=1,(D377-IF(H377="Win",1,0))^2,"")</f>
        <v/>
      </c>
      <c r="M377" s="15" t="n"/>
      <c r="N377" s="18">
        <f>IF(AND(COUNT(D377)=1,D377&gt;=0,D377&lt;=1,OR(H377="Win",H377="Loss")),1,0)</f>
        <v>0</v>
      </c>
      <c r="O377" s="18">
        <f>IF(AND(COUNT(D377:G377)=4,D377&gt;=0,D377&lt;=1,E377&gt;=1,F377&gt;0,G377&gt;=0),1,0)</f>
        <v>0</v>
      </c>
    </row>
    <row r="378" ht="23" customHeight="1">
      <c r="A378" s="14" t="n"/>
      <c r="B378" s="15" t="n"/>
      <c r="C378" s="15" t="n"/>
      <c r="D378" s="16" t="n"/>
      <c r="E378" s="17" t="n"/>
      <c r="F378" s="17" t="n"/>
      <c r="G378" s="17" t="n"/>
      <c r="H378" s="15" t="n"/>
      <c r="I378" s="18" t="str">
        <f>IF(COUNTA(A378:H378,M378)=0,"",IF(O378=1,IF(H378="","Open",IF(OR(H378="Win",H378="Loss"),"Settled","Check outcome")),IF(COUNT(D378:G378)&lt;4,"Incomplete","Check inputs")))</f>
        <v/>
      </c>
      <c r="J378" s="19" t="str">
        <f>IF(O378=1,D378*E378*F378-F378-G378,"")</f>
        <v/>
      </c>
      <c r="K378" s="19" t="str">
        <f>IF(AND(O378=1,OR(H378="Win",H378="Loss")),IF(H378="Win",E378*F378,0)-F378-G378,"")</f>
        <v/>
      </c>
      <c r="L378" s="20" t="str">
        <f>IF(N378=1,(D378-IF(H378="Win",1,0))^2,"")</f>
        <v/>
      </c>
      <c r="M378" s="15" t="n"/>
      <c r="N378" s="18">
        <f>IF(AND(COUNT(D378)=1,D378&gt;=0,D378&lt;=1,OR(H378="Win",H378="Loss")),1,0)</f>
        <v>0</v>
      </c>
      <c r="O378" s="18">
        <f>IF(AND(COUNT(D378:G378)=4,D378&gt;=0,D378&lt;=1,E378&gt;=1,F378&gt;0,G378&gt;=0),1,0)</f>
        <v>0</v>
      </c>
    </row>
    <row r="379" ht="23" customHeight="1">
      <c r="A379" s="14" t="n"/>
      <c r="B379" s="15" t="n"/>
      <c r="C379" s="15" t="n"/>
      <c r="D379" s="16" t="n"/>
      <c r="E379" s="17" t="n"/>
      <c r="F379" s="17" t="n"/>
      <c r="G379" s="17" t="n"/>
      <c r="H379" s="15" t="n"/>
      <c r="I379" s="18" t="str">
        <f>IF(COUNTA(A379:H379,M379)=0,"",IF(O379=1,IF(H379="","Open",IF(OR(H379="Win",H379="Loss"),"Settled","Check outcome")),IF(COUNT(D379:G379)&lt;4,"Incomplete","Check inputs")))</f>
        <v/>
      </c>
      <c r="J379" s="19" t="str">
        <f>IF(O379=1,D379*E379*F379-F379-G379,"")</f>
        <v/>
      </c>
      <c r="K379" s="19" t="str">
        <f>IF(AND(O379=1,OR(H379="Win",H379="Loss")),IF(H379="Win",E379*F379,0)-F379-G379,"")</f>
        <v/>
      </c>
      <c r="L379" s="20" t="str">
        <f>IF(N379=1,(D379-IF(H379="Win",1,0))^2,"")</f>
        <v/>
      </c>
      <c r="M379" s="15" t="n"/>
      <c r="N379" s="18">
        <f>IF(AND(COUNT(D379)=1,D379&gt;=0,D379&lt;=1,OR(H379="Win",H379="Loss")),1,0)</f>
        <v>0</v>
      </c>
      <c r="O379" s="18">
        <f>IF(AND(COUNT(D379:G379)=4,D379&gt;=0,D379&lt;=1,E379&gt;=1,F379&gt;0,G379&gt;=0),1,0)</f>
        <v>0</v>
      </c>
    </row>
    <row r="380" ht="23" customHeight="1">
      <c r="A380" s="14" t="n"/>
      <c r="B380" s="15" t="n"/>
      <c r="C380" s="15" t="n"/>
      <c r="D380" s="16" t="n"/>
      <c r="E380" s="17" t="n"/>
      <c r="F380" s="17" t="n"/>
      <c r="G380" s="17" t="n"/>
      <c r="H380" s="15" t="n"/>
      <c r="I380" s="18" t="str">
        <f>IF(COUNTA(A380:H380,M380)=0,"",IF(O380=1,IF(H380="","Open",IF(OR(H380="Win",H380="Loss"),"Settled","Check outcome")),IF(COUNT(D380:G380)&lt;4,"Incomplete","Check inputs")))</f>
        <v/>
      </c>
      <c r="J380" s="19" t="str">
        <f>IF(O380=1,D380*E380*F380-F380-G380,"")</f>
        <v/>
      </c>
      <c r="K380" s="19" t="str">
        <f>IF(AND(O380=1,OR(H380="Win",H380="Loss")),IF(H380="Win",E380*F380,0)-F380-G380,"")</f>
        <v/>
      </c>
      <c r="L380" s="20" t="str">
        <f>IF(N380=1,(D380-IF(H380="Win",1,0))^2,"")</f>
        <v/>
      </c>
      <c r="M380" s="15" t="n"/>
      <c r="N380" s="18">
        <f>IF(AND(COUNT(D380)=1,D380&gt;=0,D380&lt;=1,OR(H380="Win",H380="Loss")),1,0)</f>
        <v>0</v>
      </c>
      <c r="O380" s="18">
        <f>IF(AND(COUNT(D380:G380)=4,D380&gt;=0,D380&lt;=1,E380&gt;=1,F380&gt;0,G380&gt;=0),1,0)</f>
        <v>0</v>
      </c>
    </row>
    <row r="381" ht="23" customHeight="1">
      <c r="A381" s="14" t="n"/>
      <c r="B381" s="15" t="n"/>
      <c r="C381" s="15" t="n"/>
      <c r="D381" s="16" t="n"/>
      <c r="E381" s="17" t="n"/>
      <c r="F381" s="17" t="n"/>
      <c r="G381" s="17" t="n"/>
      <c r="H381" s="15" t="n"/>
      <c r="I381" s="18" t="str">
        <f>IF(COUNTA(A381:H381,M381)=0,"",IF(O381=1,IF(H381="","Open",IF(OR(H381="Win",H381="Loss"),"Settled","Check outcome")),IF(COUNT(D381:G381)&lt;4,"Incomplete","Check inputs")))</f>
        <v/>
      </c>
      <c r="J381" s="19" t="str">
        <f>IF(O381=1,D381*E381*F381-F381-G381,"")</f>
        <v/>
      </c>
      <c r="K381" s="19" t="str">
        <f>IF(AND(O381=1,OR(H381="Win",H381="Loss")),IF(H381="Win",E381*F381,0)-F381-G381,"")</f>
        <v/>
      </c>
      <c r="L381" s="20" t="str">
        <f>IF(N381=1,(D381-IF(H381="Win",1,0))^2,"")</f>
        <v/>
      </c>
      <c r="M381" s="15" t="n"/>
      <c r="N381" s="18">
        <f>IF(AND(COUNT(D381)=1,D381&gt;=0,D381&lt;=1,OR(H381="Win",H381="Loss")),1,0)</f>
        <v>0</v>
      </c>
      <c r="O381" s="18">
        <f>IF(AND(COUNT(D381:G381)=4,D381&gt;=0,D381&lt;=1,E381&gt;=1,F381&gt;0,G381&gt;=0),1,0)</f>
        <v>0</v>
      </c>
    </row>
    <row r="382" ht="23" customHeight="1">
      <c r="A382" s="14" t="n"/>
      <c r="B382" s="15" t="n"/>
      <c r="C382" s="15" t="n"/>
      <c r="D382" s="16" t="n"/>
      <c r="E382" s="17" t="n"/>
      <c r="F382" s="17" t="n"/>
      <c r="G382" s="17" t="n"/>
      <c r="H382" s="15" t="n"/>
      <c r="I382" s="18" t="str">
        <f>IF(COUNTA(A382:H382,M382)=0,"",IF(O382=1,IF(H382="","Open",IF(OR(H382="Win",H382="Loss"),"Settled","Check outcome")),IF(COUNT(D382:G382)&lt;4,"Incomplete","Check inputs")))</f>
        <v/>
      </c>
      <c r="J382" s="19" t="str">
        <f>IF(O382=1,D382*E382*F382-F382-G382,"")</f>
        <v/>
      </c>
      <c r="K382" s="19" t="str">
        <f>IF(AND(O382=1,OR(H382="Win",H382="Loss")),IF(H382="Win",E382*F382,0)-F382-G382,"")</f>
        <v/>
      </c>
      <c r="L382" s="20" t="str">
        <f>IF(N382=1,(D382-IF(H382="Win",1,0))^2,"")</f>
        <v/>
      </c>
      <c r="M382" s="15" t="n"/>
      <c r="N382" s="18">
        <f>IF(AND(COUNT(D382)=1,D382&gt;=0,D382&lt;=1,OR(H382="Win",H382="Loss")),1,0)</f>
        <v>0</v>
      </c>
      <c r="O382" s="18">
        <f>IF(AND(COUNT(D382:G382)=4,D382&gt;=0,D382&lt;=1,E382&gt;=1,F382&gt;0,G382&gt;=0),1,0)</f>
        <v>0</v>
      </c>
    </row>
    <row r="383" ht="23" customHeight="1">
      <c r="A383" s="14" t="n"/>
      <c r="B383" s="15" t="n"/>
      <c r="C383" s="15" t="n"/>
      <c r="D383" s="16" t="n"/>
      <c r="E383" s="17" t="n"/>
      <c r="F383" s="17" t="n"/>
      <c r="G383" s="17" t="n"/>
      <c r="H383" s="15" t="n"/>
      <c r="I383" s="18" t="str">
        <f>IF(COUNTA(A383:H383,M383)=0,"",IF(O383=1,IF(H383="","Open",IF(OR(H383="Win",H383="Loss"),"Settled","Check outcome")),IF(COUNT(D383:G383)&lt;4,"Incomplete","Check inputs")))</f>
        <v/>
      </c>
      <c r="J383" s="19" t="str">
        <f>IF(O383=1,D383*E383*F383-F383-G383,"")</f>
        <v/>
      </c>
      <c r="K383" s="19" t="str">
        <f>IF(AND(O383=1,OR(H383="Win",H383="Loss")),IF(H383="Win",E383*F383,0)-F383-G383,"")</f>
        <v/>
      </c>
      <c r="L383" s="20" t="str">
        <f>IF(N383=1,(D383-IF(H383="Win",1,0))^2,"")</f>
        <v/>
      </c>
      <c r="M383" s="15" t="n"/>
      <c r="N383" s="18">
        <f>IF(AND(COUNT(D383)=1,D383&gt;=0,D383&lt;=1,OR(H383="Win",H383="Loss")),1,0)</f>
        <v>0</v>
      </c>
      <c r="O383" s="18">
        <f>IF(AND(COUNT(D383:G383)=4,D383&gt;=0,D383&lt;=1,E383&gt;=1,F383&gt;0,G383&gt;=0),1,0)</f>
        <v>0</v>
      </c>
    </row>
    <row r="384" ht="23" customHeight="1">
      <c r="A384" s="14" t="n"/>
      <c r="B384" s="15" t="n"/>
      <c r="C384" s="15" t="n"/>
      <c r="D384" s="16" t="n"/>
      <c r="E384" s="17" t="n"/>
      <c r="F384" s="17" t="n"/>
      <c r="G384" s="17" t="n"/>
      <c r="H384" s="15" t="n"/>
      <c r="I384" s="18" t="str">
        <f>IF(COUNTA(A384:H384,M384)=0,"",IF(O384=1,IF(H384="","Open",IF(OR(H384="Win",H384="Loss"),"Settled","Check outcome")),IF(COUNT(D384:G384)&lt;4,"Incomplete","Check inputs")))</f>
        <v/>
      </c>
      <c r="J384" s="19" t="str">
        <f>IF(O384=1,D384*E384*F384-F384-G384,"")</f>
        <v/>
      </c>
      <c r="K384" s="19" t="str">
        <f>IF(AND(O384=1,OR(H384="Win",H384="Loss")),IF(H384="Win",E384*F384,0)-F384-G384,"")</f>
        <v/>
      </c>
      <c r="L384" s="20" t="str">
        <f>IF(N384=1,(D384-IF(H384="Win",1,0))^2,"")</f>
        <v/>
      </c>
      <c r="M384" s="15" t="n"/>
      <c r="N384" s="18">
        <f>IF(AND(COUNT(D384)=1,D384&gt;=0,D384&lt;=1,OR(H384="Win",H384="Loss")),1,0)</f>
        <v>0</v>
      </c>
      <c r="O384" s="18">
        <f>IF(AND(COUNT(D384:G384)=4,D384&gt;=0,D384&lt;=1,E384&gt;=1,F384&gt;0,G384&gt;=0),1,0)</f>
        <v>0</v>
      </c>
    </row>
    <row r="385" ht="23" customHeight="1">
      <c r="A385" s="14" t="n"/>
      <c r="B385" s="15" t="n"/>
      <c r="C385" s="15" t="n"/>
      <c r="D385" s="16" t="n"/>
      <c r="E385" s="17" t="n"/>
      <c r="F385" s="17" t="n"/>
      <c r="G385" s="17" t="n"/>
      <c r="H385" s="15" t="n"/>
      <c r="I385" s="18" t="str">
        <f>IF(COUNTA(A385:H385,M385)=0,"",IF(O385=1,IF(H385="","Open",IF(OR(H385="Win",H385="Loss"),"Settled","Check outcome")),IF(COUNT(D385:G385)&lt;4,"Incomplete","Check inputs")))</f>
        <v/>
      </c>
      <c r="J385" s="19" t="str">
        <f>IF(O385=1,D385*E385*F385-F385-G385,"")</f>
        <v/>
      </c>
      <c r="K385" s="19" t="str">
        <f>IF(AND(O385=1,OR(H385="Win",H385="Loss")),IF(H385="Win",E385*F385,0)-F385-G385,"")</f>
        <v/>
      </c>
      <c r="L385" s="20" t="str">
        <f>IF(N385=1,(D385-IF(H385="Win",1,0))^2,"")</f>
        <v/>
      </c>
      <c r="M385" s="15" t="n"/>
      <c r="N385" s="18">
        <f>IF(AND(COUNT(D385)=1,D385&gt;=0,D385&lt;=1,OR(H385="Win",H385="Loss")),1,0)</f>
        <v>0</v>
      </c>
      <c r="O385" s="18">
        <f>IF(AND(COUNT(D385:G385)=4,D385&gt;=0,D385&lt;=1,E385&gt;=1,F385&gt;0,G385&gt;=0),1,0)</f>
        <v>0</v>
      </c>
    </row>
    <row r="386" ht="23" customHeight="1">
      <c r="A386" s="14" t="n"/>
      <c r="B386" s="15" t="n"/>
      <c r="C386" s="15" t="n"/>
      <c r="D386" s="16" t="n"/>
      <c r="E386" s="17" t="n"/>
      <c r="F386" s="17" t="n"/>
      <c r="G386" s="17" t="n"/>
      <c r="H386" s="15" t="n"/>
      <c r="I386" s="18" t="str">
        <f>IF(COUNTA(A386:H386,M386)=0,"",IF(O386=1,IF(H386="","Open",IF(OR(H386="Win",H386="Loss"),"Settled","Check outcome")),IF(COUNT(D386:G386)&lt;4,"Incomplete","Check inputs")))</f>
        <v/>
      </c>
      <c r="J386" s="19" t="str">
        <f>IF(O386=1,D386*E386*F386-F386-G386,"")</f>
        <v/>
      </c>
      <c r="K386" s="19" t="str">
        <f>IF(AND(O386=1,OR(H386="Win",H386="Loss")),IF(H386="Win",E386*F386,0)-F386-G386,"")</f>
        <v/>
      </c>
      <c r="L386" s="20" t="str">
        <f>IF(N386=1,(D386-IF(H386="Win",1,0))^2,"")</f>
        <v/>
      </c>
      <c r="M386" s="15" t="n"/>
      <c r="N386" s="18">
        <f>IF(AND(COUNT(D386)=1,D386&gt;=0,D386&lt;=1,OR(H386="Win",H386="Loss")),1,0)</f>
        <v>0</v>
      </c>
      <c r="O386" s="18">
        <f>IF(AND(COUNT(D386:G386)=4,D386&gt;=0,D386&lt;=1,E386&gt;=1,F386&gt;0,G386&gt;=0),1,0)</f>
        <v>0</v>
      </c>
    </row>
    <row r="387" ht="23" customHeight="1">
      <c r="A387" s="14" t="n"/>
      <c r="B387" s="15" t="n"/>
      <c r="C387" s="15" t="n"/>
      <c r="D387" s="16" t="n"/>
      <c r="E387" s="17" t="n"/>
      <c r="F387" s="17" t="n"/>
      <c r="G387" s="17" t="n"/>
      <c r="H387" s="15" t="n"/>
      <c r="I387" s="18" t="str">
        <f>IF(COUNTA(A387:H387,M387)=0,"",IF(O387=1,IF(H387="","Open",IF(OR(H387="Win",H387="Loss"),"Settled","Check outcome")),IF(COUNT(D387:G387)&lt;4,"Incomplete","Check inputs")))</f>
        <v/>
      </c>
      <c r="J387" s="19" t="str">
        <f>IF(O387=1,D387*E387*F387-F387-G387,"")</f>
        <v/>
      </c>
      <c r="K387" s="19" t="str">
        <f>IF(AND(O387=1,OR(H387="Win",H387="Loss")),IF(H387="Win",E387*F387,0)-F387-G387,"")</f>
        <v/>
      </c>
      <c r="L387" s="20" t="str">
        <f>IF(N387=1,(D387-IF(H387="Win",1,0))^2,"")</f>
        <v/>
      </c>
      <c r="M387" s="15" t="n"/>
      <c r="N387" s="18">
        <f>IF(AND(COUNT(D387)=1,D387&gt;=0,D387&lt;=1,OR(H387="Win",H387="Loss")),1,0)</f>
        <v>0</v>
      </c>
      <c r="O387" s="18">
        <f>IF(AND(COUNT(D387:G387)=4,D387&gt;=0,D387&lt;=1,E387&gt;=1,F387&gt;0,G387&gt;=0),1,0)</f>
        <v>0</v>
      </c>
    </row>
    <row r="388" ht="23" customHeight="1">
      <c r="A388" s="14" t="n"/>
      <c r="B388" s="15" t="n"/>
      <c r="C388" s="15" t="n"/>
      <c r="D388" s="16" t="n"/>
      <c r="E388" s="17" t="n"/>
      <c r="F388" s="17" t="n"/>
      <c r="G388" s="17" t="n"/>
      <c r="H388" s="15" t="n"/>
      <c r="I388" s="18" t="str">
        <f>IF(COUNTA(A388:H388,M388)=0,"",IF(O388=1,IF(H388="","Open",IF(OR(H388="Win",H388="Loss"),"Settled","Check outcome")),IF(COUNT(D388:G388)&lt;4,"Incomplete","Check inputs")))</f>
        <v/>
      </c>
      <c r="J388" s="19" t="str">
        <f>IF(O388=1,D388*E388*F388-F388-G388,"")</f>
        <v/>
      </c>
      <c r="K388" s="19" t="str">
        <f>IF(AND(O388=1,OR(H388="Win",H388="Loss")),IF(H388="Win",E388*F388,0)-F388-G388,"")</f>
        <v/>
      </c>
      <c r="L388" s="20" t="str">
        <f>IF(N388=1,(D388-IF(H388="Win",1,0))^2,"")</f>
        <v/>
      </c>
      <c r="M388" s="15" t="n"/>
      <c r="N388" s="18">
        <f>IF(AND(COUNT(D388)=1,D388&gt;=0,D388&lt;=1,OR(H388="Win",H388="Loss")),1,0)</f>
        <v>0</v>
      </c>
      <c r="O388" s="18">
        <f>IF(AND(COUNT(D388:G388)=4,D388&gt;=0,D388&lt;=1,E388&gt;=1,F388&gt;0,G388&gt;=0),1,0)</f>
        <v>0</v>
      </c>
    </row>
    <row r="389" ht="23" customHeight="1">
      <c r="A389" s="14" t="n"/>
      <c r="B389" s="15" t="n"/>
      <c r="C389" s="15" t="n"/>
      <c r="D389" s="16" t="n"/>
      <c r="E389" s="17" t="n"/>
      <c r="F389" s="17" t="n"/>
      <c r="G389" s="17" t="n"/>
      <c r="H389" s="15" t="n"/>
      <c r="I389" s="18" t="str">
        <f>IF(COUNTA(A389:H389,M389)=0,"",IF(O389=1,IF(H389="","Open",IF(OR(H389="Win",H389="Loss"),"Settled","Check outcome")),IF(COUNT(D389:G389)&lt;4,"Incomplete","Check inputs")))</f>
        <v/>
      </c>
      <c r="J389" s="19" t="str">
        <f>IF(O389=1,D389*E389*F389-F389-G389,"")</f>
        <v/>
      </c>
      <c r="K389" s="19" t="str">
        <f>IF(AND(O389=1,OR(H389="Win",H389="Loss")),IF(H389="Win",E389*F389,0)-F389-G389,"")</f>
        <v/>
      </c>
      <c r="L389" s="20" t="str">
        <f>IF(N389=1,(D389-IF(H389="Win",1,0))^2,"")</f>
        <v/>
      </c>
      <c r="M389" s="15" t="n"/>
      <c r="N389" s="18">
        <f>IF(AND(COUNT(D389)=1,D389&gt;=0,D389&lt;=1,OR(H389="Win",H389="Loss")),1,0)</f>
        <v>0</v>
      </c>
      <c r="O389" s="18">
        <f>IF(AND(COUNT(D389:G389)=4,D389&gt;=0,D389&lt;=1,E389&gt;=1,F389&gt;0,G389&gt;=0),1,0)</f>
        <v>0</v>
      </c>
    </row>
    <row r="390" ht="23" customHeight="1">
      <c r="A390" s="14" t="n"/>
      <c r="B390" s="15" t="n"/>
      <c r="C390" s="15" t="n"/>
      <c r="D390" s="16" t="n"/>
      <c r="E390" s="17" t="n"/>
      <c r="F390" s="17" t="n"/>
      <c r="G390" s="17" t="n"/>
      <c r="H390" s="15" t="n"/>
      <c r="I390" s="18" t="str">
        <f>IF(COUNTA(A390:H390,M390)=0,"",IF(O390=1,IF(H390="","Open",IF(OR(H390="Win",H390="Loss"),"Settled","Check outcome")),IF(COUNT(D390:G390)&lt;4,"Incomplete","Check inputs")))</f>
        <v/>
      </c>
      <c r="J390" s="19" t="str">
        <f>IF(O390=1,D390*E390*F390-F390-G390,"")</f>
        <v/>
      </c>
      <c r="K390" s="19" t="str">
        <f>IF(AND(O390=1,OR(H390="Win",H390="Loss")),IF(H390="Win",E390*F390,0)-F390-G390,"")</f>
        <v/>
      </c>
      <c r="L390" s="20" t="str">
        <f>IF(N390=1,(D390-IF(H390="Win",1,0))^2,"")</f>
        <v/>
      </c>
      <c r="M390" s="15" t="n"/>
      <c r="N390" s="18">
        <f>IF(AND(COUNT(D390)=1,D390&gt;=0,D390&lt;=1,OR(H390="Win",H390="Loss")),1,0)</f>
        <v>0</v>
      </c>
      <c r="O390" s="18">
        <f>IF(AND(COUNT(D390:G390)=4,D390&gt;=0,D390&lt;=1,E390&gt;=1,F390&gt;0,G390&gt;=0),1,0)</f>
        <v>0</v>
      </c>
    </row>
    <row r="391" ht="23" customHeight="1">
      <c r="A391" s="14" t="n"/>
      <c r="B391" s="15" t="n"/>
      <c r="C391" s="15" t="n"/>
      <c r="D391" s="16" t="n"/>
      <c r="E391" s="17" t="n"/>
      <c r="F391" s="17" t="n"/>
      <c r="G391" s="17" t="n"/>
      <c r="H391" s="15" t="n"/>
      <c r="I391" s="18" t="str">
        <f>IF(COUNTA(A391:H391,M391)=0,"",IF(O391=1,IF(H391="","Open",IF(OR(H391="Win",H391="Loss"),"Settled","Check outcome")),IF(COUNT(D391:G391)&lt;4,"Incomplete","Check inputs")))</f>
        <v/>
      </c>
      <c r="J391" s="19" t="str">
        <f>IF(O391=1,D391*E391*F391-F391-G391,"")</f>
        <v/>
      </c>
      <c r="K391" s="19" t="str">
        <f>IF(AND(O391=1,OR(H391="Win",H391="Loss")),IF(H391="Win",E391*F391,0)-F391-G391,"")</f>
        <v/>
      </c>
      <c r="L391" s="20" t="str">
        <f>IF(N391=1,(D391-IF(H391="Win",1,0))^2,"")</f>
        <v/>
      </c>
      <c r="M391" s="15" t="n"/>
      <c r="N391" s="18">
        <f>IF(AND(COUNT(D391)=1,D391&gt;=0,D391&lt;=1,OR(H391="Win",H391="Loss")),1,0)</f>
        <v>0</v>
      </c>
      <c r="O391" s="18">
        <f>IF(AND(COUNT(D391:G391)=4,D391&gt;=0,D391&lt;=1,E391&gt;=1,F391&gt;0,G391&gt;=0),1,0)</f>
        <v>0</v>
      </c>
    </row>
    <row r="392" ht="23" customHeight="1">
      <c r="A392" s="14" t="n"/>
      <c r="B392" s="15" t="n"/>
      <c r="C392" s="15" t="n"/>
      <c r="D392" s="16" t="n"/>
      <c r="E392" s="17" t="n"/>
      <c r="F392" s="17" t="n"/>
      <c r="G392" s="17" t="n"/>
      <c r="H392" s="15" t="n"/>
      <c r="I392" s="18" t="str">
        <f>IF(COUNTA(A392:H392,M392)=0,"",IF(O392=1,IF(H392="","Open",IF(OR(H392="Win",H392="Loss"),"Settled","Check outcome")),IF(COUNT(D392:G392)&lt;4,"Incomplete","Check inputs")))</f>
        <v/>
      </c>
      <c r="J392" s="19" t="str">
        <f>IF(O392=1,D392*E392*F392-F392-G392,"")</f>
        <v/>
      </c>
      <c r="K392" s="19" t="str">
        <f>IF(AND(O392=1,OR(H392="Win",H392="Loss")),IF(H392="Win",E392*F392,0)-F392-G392,"")</f>
        <v/>
      </c>
      <c r="L392" s="20" t="str">
        <f>IF(N392=1,(D392-IF(H392="Win",1,0))^2,"")</f>
        <v/>
      </c>
      <c r="M392" s="15" t="n"/>
      <c r="N392" s="18">
        <f>IF(AND(COUNT(D392)=1,D392&gt;=0,D392&lt;=1,OR(H392="Win",H392="Loss")),1,0)</f>
        <v>0</v>
      </c>
      <c r="O392" s="18">
        <f>IF(AND(COUNT(D392:G392)=4,D392&gt;=0,D392&lt;=1,E392&gt;=1,F392&gt;0,G392&gt;=0),1,0)</f>
        <v>0</v>
      </c>
    </row>
    <row r="393" ht="23" customHeight="1">
      <c r="A393" s="14" t="n"/>
      <c r="B393" s="15" t="n"/>
      <c r="C393" s="15" t="n"/>
      <c r="D393" s="16" t="n"/>
      <c r="E393" s="17" t="n"/>
      <c r="F393" s="17" t="n"/>
      <c r="G393" s="17" t="n"/>
      <c r="H393" s="15" t="n"/>
      <c r="I393" s="18" t="str">
        <f>IF(COUNTA(A393:H393,M393)=0,"",IF(O393=1,IF(H393="","Open",IF(OR(H393="Win",H393="Loss"),"Settled","Check outcome")),IF(COUNT(D393:G393)&lt;4,"Incomplete","Check inputs")))</f>
        <v/>
      </c>
      <c r="J393" s="19" t="str">
        <f>IF(O393=1,D393*E393*F393-F393-G393,"")</f>
        <v/>
      </c>
      <c r="K393" s="19" t="str">
        <f>IF(AND(O393=1,OR(H393="Win",H393="Loss")),IF(H393="Win",E393*F393,0)-F393-G393,"")</f>
        <v/>
      </c>
      <c r="L393" s="20" t="str">
        <f>IF(N393=1,(D393-IF(H393="Win",1,0))^2,"")</f>
        <v/>
      </c>
      <c r="M393" s="15" t="n"/>
      <c r="N393" s="18">
        <f>IF(AND(COUNT(D393)=1,D393&gt;=0,D393&lt;=1,OR(H393="Win",H393="Loss")),1,0)</f>
        <v>0</v>
      </c>
      <c r="O393" s="18">
        <f>IF(AND(COUNT(D393:G393)=4,D393&gt;=0,D393&lt;=1,E393&gt;=1,F393&gt;0,G393&gt;=0),1,0)</f>
        <v>0</v>
      </c>
    </row>
    <row r="394" ht="23" customHeight="1">
      <c r="A394" s="14" t="n"/>
      <c r="B394" s="15" t="n"/>
      <c r="C394" s="15" t="n"/>
      <c r="D394" s="16" t="n"/>
      <c r="E394" s="17" t="n"/>
      <c r="F394" s="17" t="n"/>
      <c r="G394" s="17" t="n"/>
      <c r="H394" s="15" t="n"/>
      <c r="I394" s="18" t="str">
        <f>IF(COUNTA(A394:H394,M394)=0,"",IF(O394=1,IF(H394="","Open",IF(OR(H394="Win",H394="Loss"),"Settled","Check outcome")),IF(COUNT(D394:G394)&lt;4,"Incomplete","Check inputs")))</f>
        <v/>
      </c>
      <c r="J394" s="19" t="str">
        <f>IF(O394=1,D394*E394*F394-F394-G394,"")</f>
        <v/>
      </c>
      <c r="K394" s="19" t="str">
        <f>IF(AND(O394=1,OR(H394="Win",H394="Loss")),IF(H394="Win",E394*F394,0)-F394-G394,"")</f>
        <v/>
      </c>
      <c r="L394" s="20" t="str">
        <f>IF(N394=1,(D394-IF(H394="Win",1,0))^2,"")</f>
        <v/>
      </c>
      <c r="M394" s="15" t="n"/>
      <c r="N394" s="18">
        <f>IF(AND(COUNT(D394)=1,D394&gt;=0,D394&lt;=1,OR(H394="Win",H394="Loss")),1,0)</f>
        <v>0</v>
      </c>
      <c r="O394" s="18">
        <f>IF(AND(COUNT(D394:G394)=4,D394&gt;=0,D394&lt;=1,E394&gt;=1,F394&gt;0,G394&gt;=0),1,0)</f>
        <v>0</v>
      </c>
    </row>
    <row r="395" ht="23" customHeight="1">
      <c r="A395" s="14" t="n"/>
      <c r="B395" s="15" t="n"/>
      <c r="C395" s="15" t="n"/>
      <c r="D395" s="16" t="n"/>
      <c r="E395" s="17" t="n"/>
      <c r="F395" s="17" t="n"/>
      <c r="G395" s="17" t="n"/>
      <c r="H395" s="15" t="n"/>
      <c r="I395" s="18" t="str">
        <f>IF(COUNTA(A395:H395,M395)=0,"",IF(O395=1,IF(H395="","Open",IF(OR(H395="Win",H395="Loss"),"Settled","Check outcome")),IF(COUNT(D395:G395)&lt;4,"Incomplete","Check inputs")))</f>
        <v/>
      </c>
      <c r="J395" s="19" t="str">
        <f>IF(O395=1,D395*E395*F395-F395-G395,"")</f>
        <v/>
      </c>
      <c r="K395" s="19" t="str">
        <f>IF(AND(O395=1,OR(H395="Win",H395="Loss")),IF(H395="Win",E395*F395,0)-F395-G395,"")</f>
        <v/>
      </c>
      <c r="L395" s="20" t="str">
        <f>IF(N395=1,(D395-IF(H395="Win",1,0))^2,"")</f>
        <v/>
      </c>
      <c r="M395" s="15" t="n"/>
      <c r="N395" s="18">
        <f>IF(AND(COUNT(D395)=1,D395&gt;=0,D395&lt;=1,OR(H395="Win",H395="Loss")),1,0)</f>
        <v>0</v>
      </c>
      <c r="O395" s="18">
        <f>IF(AND(COUNT(D395:G395)=4,D395&gt;=0,D395&lt;=1,E395&gt;=1,F395&gt;0,G395&gt;=0),1,0)</f>
        <v>0</v>
      </c>
    </row>
    <row r="396" ht="23" customHeight="1">
      <c r="A396" s="14" t="n"/>
      <c r="B396" s="15" t="n"/>
      <c r="C396" s="15" t="n"/>
      <c r="D396" s="16" t="n"/>
      <c r="E396" s="17" t="n"/>
      <c r="F396" s="17" t="n"/>
      <c r="G396" s="17" t="n"/>
      <c r="H396" s="15" t="n"/>
      <c r="I396" s="18" t="str">
        <f>IF(COUNTA(A396:H396,M396)=0,"",IF(O396=1,IF(H396="","Open",IF(OR(H396="Win",H396="Loss"),"Settled","Check outcome")),IF(COUNT(D396:G396)&lt;4,"Incomplete","Check inputs")))</f>
        <v/>
      </c>
      <c r="J396" s="19" t="str">
        <f>IF(O396=1,D396*E396*F396-F396-G396,"")</f>
        <v/>
      </c>
      <c r="K396" s="19" t="str">
        <f>IF(AND(O396=1,OR(H396="Win",H396="Loss")),IF(H396="Win",E396*F396,0)-F396-G396,"")</f>
        <v/>
      </c>
      <c r="L396" s="20" t="str">
        <f>IF(N396=1,(D396-IF(H396="Win",1,0))^2,"")</f>
        <v/>
      </c>
      <c r="M396" s="15" t="n"/>
      <c r="N396" s="18">
        <f>IF(AND(COUNT(D396)=1,D396&gt;=0,D396&lt;=1,OR(H396="Win",H396="Loss")),1,0)</f>
        <v>0</v>
      </c>
      <c r="O396" s="18">
        <f>IF(AND(COUNT(D396:G396)=4,D396&gt;=0,D396&lt;=1,E396&gt;=1,F396&gt;0,G396&gt;=0),1,0)</f>
        <v>0</v>
      </c>
    </row>
    <row r="397" ht="23" customHeight="1">
      <c r="A397" s="14" t="n"/>
      <c r="B397" s="15" t="n"/>
      <c r="C397" s="15" t="n"/>
      <c r="D397" s="16" t="n"/>
      <c r="E397" s="17" t="n"/>
      <c r="F397" s="17" t="n"/>
      <c r="G397" s="17" t="n"/>
      <c r="H397" s="15" t="n"/>
      <c r="I397" s="18" t="str">
        <f>IF(COUNTA(A397:H397,M397)=0,"",IF(O397=1,IF(H397="","Open",IF(OR(H397="Win",H397="Loss"),"Settled","Check outcome")),IF(COUNT(D397:G397)&lt;4,"Incomplete","Check inputs")))</f>
        <v/>
      </c>
      <c r="J397" s="19" t="str">
        <f>IF(O397=1,D397*E397*F397-F397-G397,"")</f>
        <v/>
      </c>
      <c r="K397" s="19" t="str">
        <f>IF(AND(O397=1,OR(H397="Win",H397="Loss")),IF(H397="Win",E397*F397,0)-F397-G397,"")</f>
        <v/>
      </c>
      <c r="L397" s="20" t="str">
        <f>IF(N397=1,(D397-IF(H397="Win",1,0))^2,"")</f>
        <v/>
      </c>
      <c r="M397" s="15" t="n"/>
      <c r="N397" s="18">
        <f>IF(AND(COUNT(D397)=1,D397&gt;=0,D397&lt;=1,OR(H397="Win",H397="Loss")),1,0)</f>
        <v>0</v>
      </c>
      <c r="O397" s="18">
        <f>IF(AND(COUNT(D397:G397)=4,D397&gt;=0,D397&lt;=1,E397&gt;=1,F397&gt;0,G397&gt;=0),1,0)</f>
        <v>0</v>
      </c>
    </row>
    <row r="398" ht="23" customHeight="1">
      <c r="A398" s="14" t="n"/>
      <c r="B398" s="15" t="n"/>
      <c r="C398" s="15" t="n"/>
      <c r="D398" s="16" t="n"/>
      <c r="E398" s="17" t="n"/>
      <c r="F398" s="17" t="n"/>
      <c r="G398" s="17" t="n"/>
      <c r="H398" s="15" t="n"/>
      <c r="I398" s="18" t="str">
        <f>IF(COUNTA(A398:H398,M398)=0,"",IF(O398=1,IF(H398="","Open",IF(OR(H398="Win",H398="Loss"),"Settled","Check outcome")),IF(COUNT(D398:G398)&lt;4,"Incomplete","Check inputs")))</f>
        <v/>
      </c>
      <c r="J398" s="19" t="str">
        <f>IF(O398=1,D398*E398*F398-F398-G398,"")</f>
        <v/>
      </c>
      <c r="K398" s="19" t="str">
        <f>IF(AND(O398=1,OR(H398="Win",H398="Loss")),IF(H398="Win",E398*F398,0)-F398-G398,"")</f>
        <v/>
      </c>
      <c r="L398" s="20" t="str">
        <f>IF(N398=1,(D398-IF(H398="Win",1,0))^2,"")</f>
        <v/>
      </c>
      <c r="M398" s="15" t="n"/>
      <c r="N398" s="18">
        <f>IF(AND(COUNT(D398)=1,D398&gt;=0,D398&lt;=1,OR(H398="Win",H398="Loss")),1,0)</f>
        <v>0</v>
      </c>
      <c r="O398" s="18">
        <f>IF(AND(COUNT(D398:G398)=4,D398&gt;=0,D398&lt;=1,E398&gt;=1,F398&gt;0,G398&gt;=0),1,0)</f>
        <v>0</v>
      </c>
    </row>
    <row r="399" ht="23" customHeight="1">
      <c r="A399" s="14" t="n"/>
      <c r="B399" s="15" t="n"/>
      <c r="C399" s="15" t="n"/>
      <c r="D399" s="16" t="n"/>
      <c r="E399" s="17" t="n"/>
      <c r="F399" s="17" t="n"/>
      <c r="G399" s="17" t="n"/>
      <c r="H399" s="15" t="n"/>
      <c r="I399" s="18" t="str">
        <f>IF(COUNTA(A399:H399,M399)=0,"",IF(O399=1,IF(H399="","Open",IF(OR(H399="Win",H399="Loss"),"Settled","Check outcome")),IF(COUNT(D399:G399)&lt;4,"Incomplete","Check inputs")))</f>
        <v/>
      </c>
      <c r="J399" s="19" t="str">
        <f>IF(O399=1,D399*E399*F399-F399-G399,"")</f>
        <v/>
      </c>
      <c r="K399" s="19" t="str">
        <f>IF(AND(O399=1,OR(H399="Win",H399="Loss")),IF(H399="Win",E399*F399,0)-F399-G399,"")</f>
        <v/>
      </c>
      <c r="L399" s="20" t="str">
        <f>IF(N399=1,(D399-IF(H399="Win",1,0))^2,"")</f>
        <v/>
      </c>
      <c r="M399" s="15" t="n"/>
      <c r="N399" s="18">
        <f>IF(AND(COUNT(D399)=1,D399&gt;=0,D399&lt;=1,OR(H399="Win",H399="Loss")),1,0)</f>
        <v>0</v>
      </c>
      <c r="O399" s="18">
        <f>IF(AND(COUNT(D399:G399)=4,D399&gt;=0,D399&lt;=1,E399&gt;=1,F399&gt;0,G399&gt;=0),1,0)</f>
        <v>0</v>
      </c>
    </row>
    <row r="400" ht="23" customHeight="1">
      <c r="A400" s="14" t="n"/>
      <c r="B400" s="15" t="n"/>
      <c r="C400" s="15" t="n"/>
      <c r="D400" s="16" t="n"/>
      <c r="E400" s="17" t="n"/>
      <c r="F400" s="17" t="n"/>
      <c r="G400" s="17" t="n"/>
      <c r="H400" s="15" t="n"/>
      <c r="I400" s="18" t="str">
        <f>IF(COUNTA(A400:H400,M400)=0,"",IF(O400=1,IF(H400="","Open",IF(OR(H400="Win",H400="Loss"),"Settled","Check outcome")),IF(COUNT(D400:G400)&lt;4,"Incomplete","Check inputs")))</f>
        <v/>
      </c>
      <c r="J400" s="19" t="str">
        <f>IF(O400=1,D400*E400*F400-F400-G400,"")</f>
        <v/>
      </c>
      <c r="K400" s="19" t="str">
        <f>IF(AND(O400=1,OR(H400="Win",H400="Loss")),IF(H400="Win",E400*F400,0)-F400-G400,"")</f>
        <v/>
      </c>
      <c r="L400" s="20" t="str">
        <f>IF(N400=1,(D400-IF(H400="Win",1,0))^2,"")</f>
        <v/>
      </c>
      <c r="M400" s="15" t="n"/>
      <c r="N400" s="18">
        <f>IF(AND(COUNT(D400)=1,D400&gt;=0,D400&lt;=1,OR(H400="Win",H400="Loss")),1,0)</f>
        <v>0</v>
      </c>
      <c r="O400" s="18">
        <f>IF(AND(COUNT(D400:G400)=4,D400&gt;=0,D400&lt;=1,E400&gt;=1,F400&gt;0,G400&gt;=0),1,0)</f>
        <v>0</v>
      </c>
    </row>
    <row r="401" ht="23" customHeight="1">
      <c r="A401" s="14" t="n"/>
      <c r="B401" s="15" t="n"/>
      <c r="C401" s="15" t="n"/>
      <c r="D401" s="16" t="n"/>
      <c r="E401" s="17" t="n"/>
      <c r="F401" s="17" t="n"/>
      <c r="G401" s="17" t="n"/>
      <c r="H401" s="15" t="n"/>
      <c r="I401" s="18" t="str">
        <f>IF(COUNTA(A401:H401,M401)=0,"",IF(O401=1,IF(H401="","Open",IF(OR(H401="Win",H401="Loss"),"Settled","Check outcome")),IF(COUNT(D401:G401)&lt;4,"Incomplete","Check inputs")))</f>
        <v/>
      </c>
      <c r="J401" s="19" t="str">
        <f>IF(O401=1,D401*E401*F401-F401-G401,"")</f>
        <v/>
      </c>
      <c r="K401" s="19" t="str">
        <f>IF(AND(O401=1,OR(H401="Win",H401="Loss")),IF(H401="Win",E401*F401,0)-F401-G401,"")</f>
        <v/>
      </c>
      <c r="L401" s="20" t="str">
        <f>IF(N401=1,(D401-IF(H401="Win",1,0))^2,"")</f>
        <v/>
      </c>
      <c r="M401" s="15" t="n"/>
      <c r="N401" s="18">
        <f>IF(AND(COUNT(D401)=1,D401&gt;=0,D401&lt;=1,OR(H401="Win",H401="Loss")),1,0)</f>
        <v>0</v>
      </c>
      <c r="O401" s="18">
        <f>IF(AND(COUNT(D401:G401)=4,D401&gt;=0,D401&lt;=1,E401&gt;=1,F401&gt;0,G401&gt;=0),1,0)</f>
        <v>0</v>
      </c>
    </row>
    <row r="402" ht="23" customHeight="1">
      <c r="A402" s="14" t="n"/>
      <c r="B402" s="15" t="n"/>
      <c r="C402" s="15" t="n"/>
      <c r="D402" s="16" t="n"/>
      <c r="E402" s="17" t="n"/>
      <c r="F402" s="17" t="n"/>
      <c r="G402" s="17" t="n"/>
      <c r="H402" s="15" t="n"/>
      <c r="I402" s="18" t="str">
        <f>IF(COUNTA(A402:H402,M402)=0,"",IF(O402=1,IF(H402="","Open",IF(OR(H402="Win",H402="Loss"),"Settled","Check outcome")),IF(COUNT(D402:G402)&lt;4,"Incomplete","Check inputs")))</f>
        <v/>
      </c>
      <c r="J402" s="19" t="str">
        <f>IF(O402=1,D402*E402*F402-F402-G402,"")</f>
        <v/>
      </c>
      <c r="K402" s="19" t="str">
        <f>IF(AND(O402=1,OR(H402="Win",H402="Loss")),IF(H402="Win",E402*F402,0)-F402-G402,"")</f>
        <v/>
      </c>
      <c r="L402" s="20" t="str">
        <f>IF(N402=1,(D402-IF(H402="Win",1,0))^2,"")</f>
        <v/>
      </c>
      <c r="M402" s="15" t="n"/>
      <c r="N402" s="18">
        <f>IF(AND(COUNT(D402)=1,D402&gt;=0,D402&lt;=1,OR(H402="Win",H402="Loss")),1,0)</f>
        <v>0</v>
      </c>
      <c r="O402" s="18">
        <f>IF(AND(COUNT(D402:G402)=4,D402&gt;=0,D402&lt;=1,E402&gt;=1,F402&gt;0,G402&gt;=0),1,0)</f>
        <v>0</v>
      </c>
    </row>
    <row r="403" ht="23" customHeight="1">
      <c r="A403" s="14" t="n"/>
      <c r="B403" s="15" t="n"/>
      <c r="C403" s="15" t="n"/>
      <c r="D403" s="16" t="n"/>
      <c r="E403" s="17" t="n"/>
      <c r="F403" s="17" t="n"/>
      <c r="G403" s="17" t="n"/>
      <c r="H403" s="15" t="n"/>
      <c r="I403" s="18" t="str">
        <f>IF(COUNTA(A403:H403,M403)=0,"",IF(O403=1,IF(H403="","Open",IF(OR(H403="Win",H403="Loss"),"Settled","Check outcome")),IF(COUNT(D403:G403)&lt;4,"Incomplete","Check inputs")))</f>
        <v/>
      </c>
      <c r="J403" s="19" t="str">
        <f>IF(O403=1,D403*E403*F403-F403-G403,"")</f>
        <v/>
      </c>
      <c r="K403" s="19" t="str">
        <f>IF(AND(O403=1,OR(H403="Win",H403="Loss")),IF(H403="Win",E403*F403,0)-F403-G403,"")</f>
        <v/>
      </c>
      <c r="L403" s="20" t="str">
        <f>IF(N403=1,(D403-IF(H403="Win",1,0))^2,"")</f>
        <v/>
      </c>
      <c r="M403" s="15" t="n"/>
      <c r="N403" s="18">
        <f>IF(AND(COUNT(D403)=1,D403&gt;=0,D403&lt;=1,OR(H403="Win",H403="Loss")),1,0)</f>
        <v>0</v>
      </c>
      <c r="O403" s="18">
        <f>IF(AND(COUNT(D403:G403)=4,D403&gt;=0,D403&lt;=1,E403&gt;=1,F403&gt;0,G403&gt;=0),1,0)</f>
        <v>0</v>
      </c>
    </row>
    <row r="404" ht="23" customHeight="1">
      <c r="A404" s="14" t="n"/>
      <c r="B404" s="15" t="n"/>
      <c r="C404" s="15" t="n"/>
      <c r="D404" s="16" t="n"/>
      <c r="E404" s="17" t="n"/>
      <c r="F404" s="17" t="n"/>
      <c r="G404" s="17" t="n"/>
      <c r="H404" s="15" t="n"/>
      <c r="I404" s="18" t="str">
        <f>IF(COUNTA(A404:H404,M404)=0,"",IF(O404=1,IF(H404="","Open",IF(OR(H404="Win",H404="Loss"),"Settled","Check outcome")),IF(COUNT(D404:G404)&lt;4,"Incomplete","Check inputs")))</f>
        <v/>
      </c>
      <c r="J404" s="19" t="str">
        <f>IF(O404=1,D404*E404*F404-F404-G404,"")</f>
        <v/>
      </c>
      <c r="K404" s="19" t="str">
        <f>IF(AND(O404=1,OR(H404="Win",H404="Loss")),IF(H404="Win",E404*F404,0)-F404-G404,"")</f>
        <v/>
      </c>
      <c r="L404" s="20" t="str">
        <f>IF(N404=1,(D404-IF(H404="Win",1,0))^2,"")</f>
        <v/>
      </c>
      <c r="M404" s="15" t="n"/>
      <c r="N404" s="18">
        <f>IF(AND(COUNT(D404)=1,D404&gt;=0,D404&lt;=1,OR(H404="Win",H404="Loss")),1,0)</f>
        <v>0</v>
      </c>
      <c r="O404" s="18">
        <f>IF(AND(COUNT(D404:G404)=4,D404&gt;=0,D404&lt;=1,E404&gt;=1,F404&gt;0,G404&gt;=0),1,0)</f>
        <v>0</v>
      </c>
    </row>
    <row r="405" ht="23" customHeight="1">
      <c r="A405" s="14" t="n"/>
      <c r="B405" s="15" t="n"/>
      <c r="C405" s="15" t="n"/>
      <c r="D405" s="16" t="n"/>
      <c r="E405" s="17" t="n"/>
      <c r="F405" s="17" t="n"/>
      <c r="G405" s="17" t="n"/>
      <c r="H405" s="15" t="n"/>
      <c r="I405" s="18" t="str">
        <f>IF(COUNTA(A405:H405,M405)=0,"",IF(O405=1,IF(H405="","Open",IF(OR(H405="Win",H405="Loss"),"Settled","Check outcome")),IF(COUNT(D405:G405)&lt;4,"Incomplete","Check inputs")))</f>
        <v/>
      </c>
      <c r="J405" s="19" t="str">
        <f>IF(O405=1,D405*E405*F405-F405-G405,"")</f>
        <v/>
      </c>
      <c r="K405" s="19" t="str">
        <f>IF(AND(O405=1,OR(H405="Win",H405="Loss")),IF(H405="Win",E405*F405,0)-F405-G405,"")</f>
        <v/>
      </c>
      <c r="L405" s="20" t="str">
        <f>IF(N405=1,(D405-IF(H405="Win",1,0))^2,"")</f>
        <v/>
      </c>
      <c r="M405" s="15" t="n"/>
      <c r="N405" s="18">
        <f>IF(AND(COUNT(D405)=1,D405&gt;=0,D405&lt;=1,OR(H405="Win",H405="Loss")),1,0)</f>
        <v>0</v>
      </c>
      <c r="O405" s="18">
        <f>IF(AND(COUNT(D405:G405)=4,D405&gt;=0,D405&lt;=1,E405&gt;=1,F405&gt;0,G405&gt;=0),1,0)</f>
        <v>0</v>
      </c>
    </row>
    <row r="406" ht="23" customHeight="1">
      <c r="A406" s="14" t="n"/>
      <c r="B406" s="15" t="n"/>
      <c r="C406" s="15" t="n"/>
      <c r="D406" s="16" t="n"/>
      <c r="E406" s="17" t="n"/>
      <c r="F406" s="17" t="n"/>
      <c r="G406" s="17" t="n"/>
      <c r="H406" s="15" t="n"/>
      <c r="I406" s="18" t="str">
        <f>IF(COUNTA(A406:H406,M406)=0,"",IF(O406=1,IF(H406="","Open",IF(OR(H406="Win",H406="Loss"),"Settled","Check outcome")),IF(COUNT(D406:G406)&lt;4,"Incomplete","Check inputs")))</f>
        <v/>
      </c>
      <c r="J406" s="19" t="str">
        <f>IF(O406=1,D406*E406*F406-F406-G406,"")</f>
        <v/>
      </c>
      <c r="K406" s="19" t="str">
        <f>IF(AND(O406=1,OR(H406="Win",H406="Loss")),IF(H406="Win",E406*F406,0)-F406-G406,"")</f>
        <v/>
      </c>
      <c r="L406" s="20" t="str">
        <f>IF(N406=1,(D406-IF(H406="Win",1,0))^2,"")</f>
        <v/>
      </c>
      <c r="M406" s="15" t="n"/>
      <c r="N406" s="18">
        <f>IF(AND(COUNT(D406)=1,D406&gt;=0,D406&lt;=1,OR(H406="Win",H406="Loss")),1,0)</f>
        <v>0</v>
      </c>
      <c r="O406" s="18">
        <f>IF(AND(COUNT(D406:G406)=4,D406&gt;=0,D406&lt;=1,E406&gt;=1,F406&gt;0,G406&gt;=0),1,0)</f>
        <v>0</v>
      </c>
    </row>
    <row r="407" ht="23" customHeight="1">
      <c r="A407" s="14" t="n"/>
      <c r="B407" s="15" t="n"/>
      <c r="C407" s="15" t="n"/>
      <c r="D407" s="16" t="n"/>
      <c r="E407" s="17" t="n"/>
      <c r="F407" s="17" t="n"/>
      <c r="G407" s="17" t="n"/>
      <c r="H407" s="15" t="n"/>
      <c r="I407" s="18" t="str">
        <f>IF(COUNTA(A407:H407,M407)=0,"",IF(O407=1,IF(H407="","Open",IF(OR(H407="Win",H407="Loss"),"Settled","Check outcome")),IF(COUNT(D407:G407)&lt;4,"Incomplete","Check inputs")))</f>
        <v/>
      </c>
      <c r="J407" s="19" t="str">
        <f>IF(O407=1,D407*E407*F407-F407-G407,"")</f>
        <v/>
      </c>
      <c r="K407" s="19" t="str">
        <f>IF(AND(O407=1,OR(H407="Win",H407="Loss")),IF(H407="Win",E407*F407,0)-F407-G407,"")</f>
        <v/>
      </c>
      <c r="L407" s="20" t="str">
        <f>IF(N407=1,(D407-IF(H407="Win",1,0))^2,"")</f>
        <v/>
      </c>
      <c r="M407" s="15" t="n"/>
      <c r="N407" s="18">
        <f>IF(AND(COUNT(D407)=1,D407&gt;=0,D407&lt;=1,OR(H407="Win",H407="Loss")),1,0)</f>
        <v>0</v>
      </c>
      <c r="O407" s="18">
        <f>IF(AND(COUNT(D407:G407)=4,D407&gt;=0,D407&lt;=1,E407&gt;=1,F407&gt;0,G407&gt;=0),1,0)</f>
        <v>0</v>
      </c>
    </row>
    <row r="408" ht="23" customHeight="1">
      <c r="A408" s="14" t="n"/>
      <c r="B408" s="15" t="n"/>
      <c r="C408" s="15" t="n"/>
      <c r="D408" s="16" t="n"/>
      <c r="E408" s="17" t="n"/>
      <c r="F408" s="17" t="n"/>
      <c r="G408" s="17" t="n"/>
      <c r="H408" s="15" t="n"/>
      <c r="I408" s="18" t="str">
        <f>IF(COUNTA(A408:H408,M408)=0,"",IF(O408=1,IF(H408="","Open",IF(OR(H408="Win",H408="Loss"),"Settled","Check outcome")),IF(COUNT(D408:G408)&lt;4,"Incomplete","Check inputs")))</f>
        <v/>
      </c>
      <c r="J408" s="19" t="str">
        <f>IF(O408=1,D408*E408*F408-F408-G408,"")</f>
        <v/>
      </c>
      <c r="K408" s="19" t="str">
        <f>IF(AND(O408=1,OR(H408="Win",H408="Loss")),IF(H408="Win",E408*F408,0)-F408-G408,"")</f>
        <v/>
      </c>
      <c r="L408" s="20" t="str">
        <f>IF(N408=1,(D408-IF(H408="Win",1,0))^2,"")</f>
        <v/>
      </c>
      <c r="M408" s="15" t="n"/>
      <c r="N408" s="18">
        <f>IF(AND(COUNT(D408)=1,D408&gt;=0,D408&lt;=1,OR(H408="Win",H408="Loss")),1,0)</f>
        <v>0</v>
      </c>
      <c r="O408" s="18">
        <f>IF(AND(COUNT(D408:G408)=4,D408&gt;=0,D408&lt;=1,E408&gt;=1,F408&gt;0,G408&gt;=0),1,0)</f>
        <v>0</v>
      </c>
    </row>
    <row r="409" ht="23" customHeight="1">
      <c r="A409" s="14" t="n"/>
      <c r="B409" s="15" t="n"/>
      <c r="C409" s="15" t="n"/>
      <c r="D409" s="16" t="n"/>
      <c r="E409" s="17" t="n"/>
      <c r="F409" s="17" t="n"/>
      <c r="G409" s="17" t="n"/>
      <c r="H409" s="15" t="n"/>
      <c r="I409" s="18" t="str">
        <f>IF(COUNTA(A409:H409,M409)=0,"",IF(O409=1,IF(H409="","Open",IF(OR(H409="Win",H409="Loss"),"Settled","Check outcome")),IF(COUNT(D409:G409)&lt;4,"Incomplete","Check inputs")))</f>
        <v/>
      </c>
      <c r="J409" s="19" t="str">
        <f>IF(O409=1,D409*E409*F409-F409-G409,"")</f>
        <v/>
      </c>
      <c r="K409" s="19" t="str">
        <f>IF(AND(O409=1,OR(H409="Win",H409="Loss")),IF(H409="Win",E409*F409,0)-F409-G409,"")</f>
        <v/>
      </c>
      <c r="L409" s="20" t="str">
        <f>IF(N409=1,(D409-IF(H409="Win",1,0))^2,"")</f>
        <v/>
      </c>
      <c r="M409" s="15" t="n"/>
      <c r="N409" s="18">
        <f>IF(AND(COUNT(D409)=1,D409&gt;=0,D409&lt;=1,OR(H409="Win",H409="Loss")),1,0)</f>
        <v>0</v>
      </c>
      <c r="O409" s="18">
        <f>IF(AND(COUNT(D409:G409)=4,D409&gt;=0,D409&lt;=1,E409&gt;=1,F409&gt;0,G409&gt;=0),1,0)</f>
        <v>0</v>
      </c>
    </row>
    <row r="410" ht="23" customHeight="1">
      <c r="A410" s="14" t="n"/>
      <c r="B410" s="15" t="n"/>
      <c r="C410" s="15" t="n"/>
      <c r="D410" s="16" t="n"/>
      <c r="E410" s="17" t="n"/>
      <c r="F410" s="17" t="n"/>
      <c r="G410" s="17" t="n"/>
      <c r="H410" s="15" t="n"/>
      <c r="I410" s="18" t="str">
        <f>IF(COUNTA(A410:H410,M410)=0,"",IF(O410=1,IF(H410="","Open",IF(OR(H410="Win",H410="Loss"),"Settled","Check outcome")),IF(COUNT(D410:G410)&lt;4,"Incomplete","Check inputs")))</f>
        <v/>
      </c>
      <c r="J410" s="19" t="str">
        <f>IF(O410=1,D410*E410*F410-F410-G410,"")</f>
        <v/>
      </c>
      <c r="K410" s="19" t="str">
        <f>IF(AND(O410=1,OR(H410="Win",H410="Loss")),IF(H410="Win",E410*F410,0)-F410-G410,"")</f>
        <v/>
      </c>
      <c r="L410" s="20" t="str">
        <f>IF(N410=1,(D410-IF(H410="Win",1,0))^2,"")</f>
        <v/>
      </c>
      <c r="M410" s="15" t="n"/>
      <c r="N410" s="18">
        <f>IF(AND(COUNT(D410)=1,D410&gt;=0,D410&lt;=1,OR(H410="Win",H410="Loss")),1,0)</f>
        <v>0</v>
      </c>
      <c r="O410" s="18">
        <f>IF(AND(COUNT(D410:G410)=4,D410&gt;=0,D410&lt;=1,E410&gt;=1,F410&gt;0,G410&gt;=0),1,0)</f>
        <v>0</v>
      </c>
    </row>
    <row r="411" ht="23" customHeight="1">
      <c r="A411" s="14" t="n"/>
      <c r="B411" s="15" t="n"/>
      <c r="C411" s="15" t="n"/>
      <c r="D411" s="16" t="n"/>
      <c r="E411" s="17" t="n"/>
      <c r="F411" s="17" t="n"/>
      <c r="G411" s="17" t="n"/>
      <c r="H411" s="15" t="n"/>
      <c r="I411" s="18" t="str">
        <f>IF(COUNTA(A411:H411,M411)=0,"",IF(O411=1,IF(H411="","Open",IF(OR(H411="Win",H411="Loss"),"Settled","Check outcome")),IF(COUNT(D411:G411)&lt;4,"Incomplete","Check inputs")))</f>
        <v/>
      </c>
      <c r="J411" s="19" t="str">
        <f>IF(O411=1,D411*E411*F411-F411-G411,"")</f>
        <v/>
      </c>
      <c r="K411" s="19" t="str">
        <f>IF(AND(O411=1,OR(H411="Win",H411="Loss")),IF(H411="Win",E411*F411,0)-F411-G411,"")</f>
        <v/>
      </c>
      <c r="L411" s="20" t="str">
        <f>IF(N411=1,(D411-IF(H411="Win",1,0))^2,"")</f>
        <v/>
      </c>
      <c r="M411" s="15" t="n"/>
      <c r="N411" s="18">
        <f>IF(AND(COUNT(D411)=1,D411&gt;=0,D411&lt;=1,OR(H411="Win",H411="Loss")),1,0)</f>
        <v>0</v>
      </c>
      <c r="O411" s="18">
        <f>IF(AND(COUNT(D411:G411)=4,D411&gt;=0,D411&lt;=1,E411&gt;=1,F411&gt;0,G411&gt;=0),1,0)</f>
        <v>0</v>
      </c>
    </row>
    <row r="412" ht="23" customHeight="1">
      <c r="A412" s="14" t="n"/>
      <c r="B412" s="15" t="n"/>
      <c r="C412" s="15" t="n"/>
      <c r="D412" s="16" t="n"/>
      <c r="E412" s="17" t="n"/>
      <c r="F412" s="17" t="n"/>
      <c r="G412" s="17" t="n"/>
      <c r="H412" s="15" t="n"/>
      <c r="I412" s="18" t="str">
        <f>IF(COUNTA(A412:H412,M412)=0,"",IF(O412=1,IF(H412="","Open",IF(OR(H412="Win",H412="Loss"),"Settled","Check outcome")),IF(COUNT(D412:G412)&lt;4,"Incomplete","Check inputs")))</f>
        <v/>
      </c>
      <c r="J412" s="19" t="str">
        <f>IF(O412=1,D412*E412*F412-F412-G412,"")</f>
        <v/>
      </c>
      <c r="K412" s="19" t="str">
        <f>IF(AND(O412=1,OR(H412="Win",H412="Loss")),IF(H412="Win",E412*F412,0)-F412-G412,"")</f>
        <v/>
      </c>
      <c r="L412" s="20" t="str">
        <f>IF(N412=1,(D412-IF(H412="Win",1,0))^2,"")</f>
        <v/>
      </c>
      <c r="M412" s="15" t="n"/>
      <c r="N412" s="18">
        <f>IF(AND(COUNT(D412)=1,D412&gt;=0,D412&lt;=1,OR(H412="Win",H412="Loss")),1,0)</f>
        <v>0</v>
      </c>
      <c r="O412" s="18">
        <f>IF(AND(COUNT(D412:G412)=4,D412&gt;=0,D412&lt;=1,E412&gt;=1,F412&gt;0,G412&gt;=0),1,0)</f>
        <v>0</v>
      </c>
    </row>
    <row r="413" ht="23" customHeight="1">
      <c r="A413" s="14" t="n"/>
      <c r="B413" s="15" t="n"/>
      <c r="C413" s="15" t="n"/>
      <c r="D413" s="16" t="n"/>
      <c r="E413" s="17" t="n"/>
      <c r="F413" s="17" t="n"/>
      <c r="G413" s="17" t="n"/>
      <c r="H413" s="15" t="n"/>
      <c r="I413" s="18" t="str">
        <f>IF(COUNTA(A413:H413,M413)=0,"",IF(O413=1,IF(H413="","Open",IF(OR(H413="Win",H413="Loss"),"Settled","Check outcome")),IF(COUNT(D413:G413)&lt;4,"Incomplete","Check inputs")))</f>
        <v/>
      </c>
      <c r="J413" s="19" t="str">
        <f>IF(O413=1,D413*E413*F413-F413-G413,"")</f>
        <v/>
      </c>
      <c r="K413" s="19" t="str">
        <f>IF(AND(O413=1,OR(H413="Win",H413="Loss")),IF(H413="Win",E413*F413,0)-F413-G413,"")</f>
        <v/>
      </c>
      <c r="L413" s="20" t="str">
        <f>IF(N413=1,(D413-IF(H413="Win",1,0))^2,"")</f>
        <v/>
      </c>
      <c r="M413" s="15" t="n"/>
      <c r="N413" s="18">
        <f>IF(AND(COUNT(D413)=1,D413&gt;=0,D413&lt;=1,OR(H413="Win",H413="Loss")),1,0)</f>
        <v>0</v>
      </c>
      <c r="O413" s="18">
        <f>IF(AND(COUNT(D413:G413)=4,D413&gt;=0,D413&lt;=1,E413&gt;=1,F413&gt;0,G413&gt;=0),1,0)</f>
        <v>0</v>
      </c>
    </row>
    <row r="414" ht="23" customHeight="1">
      <c r="A414" s="14" t="n"/>
      <c r="B414" s="15" t="n"/>
      <c r="C414" s="15" t="n"/>
      <c r="D414" s="16" t="n"/>
      <c r="E414" s="17" t="n"/>
      <c r="F414" s="17" t="n"/>
      <c r="G414" s="17" t="n"/>
      <c r="H414" s="15" t="n"/>
      <c r="I414" s="18" t="str">
        <f>IF(COUNTA(A414:H414,M414)=0,"",IF(O414=1,IF(H414="","Open",IF(OR(H414="Win",H414="Loss"),"Settled","Check outcome")),IF(COUNT(D414:G414)&lt;4,"Incomplete","Check inputs")))</f>
        <v/>
      </c>
      <c r="J414" s="19" t="str">
        <f>IF(O414=1,D414*E414*F414-F414-G414,"")</f>
        <v/>
      </c>
      <c r="K414" s="19" t="str">
        <f>IF(AND(O414=1,OR(H414="Win",H414="Loss")),IF(H414="Win",E414*F414,0)-F414-G414,"")</f>
        <v/>
      </c>
      <c r="L414" s="20" t="str">
        <f>IF(N414=1,(D414-IF(H414="Win",1,0))^2,"")</f>
        <v/>
      </c>
      <c r="M414" s="15" t="n"/>
      <c r="N414" s="18">
        <f>IF(AND(COUNT(D414)=1,D414&gt;=0,D414&lt;=1,OR(H414="Win",H414="Loss")),1,0)</f>
        <v>0</v>
      </c>
      <c r="O414" s="18">
        <f>IF(AND(COUNT(D414:G414)=4,D414&gt;=0,D414&lt;=1,E414&gt;=1,F414&gt;0,G414&gt;=0),1,0)</f>
        <v>0</v>
      </c>
    </row>
    <row r="415" ht="23" customHeight="1">
      <c r="A415" s="14" t="n"/>
      <c r="B415" s="15" t="n"/>
      <c r="C415" s="15" t="n"/>
      <c r="D415" s="16" t="n"/>
      <c r="E415" s="17" t="n"/>
      <c r="F415" s="17" t="n"/>
      <c r="G415" s="17" t="n"/>
      <c r="H415" s="15" t="n"/>
      <c r="I415" s="18" t="str">
        <f>IF(COUNTA(A415:H415,M415)=0,"",IF(O415=1,IF(H415="","Open",IF(OR(H415="Win",H415="Loss"),"Settled","Check outcome")),IF(COUNT(D415:G415)&lt;4,"Incomplete","Check inputs")))</f>
        <v/>
      </c>
      <c r="J415" s="19" t="str">
        <f>IF(O415=1,D415*E415*F415-F415-G415,"")</f>
        <v/>
      </c>
      <c r="K415" s="19" t="str">
        <f>IF(AND(O415=1,OR(H415="Win",H415="Loss")),IF(H415="Win",E415*F415,0)-F415-G415,"")</f>
        <v/>
      </c>
      <c r="L415" s="20" t="str">
        <f>IF(N415=1,(D415-IF(H415="Win",1,0))^2,"")</f>
        <v/>
      </c>
      <c r="M415" s="15" t="n"/>
      <c r="N415" s="18">
        <f>IF(AND(COUNT(D415)=1,D415&gt;=0,D415&lt;=1,OR(H415="Win",H415="Loss")),1,0)</f>
        <v>0</v>
      </c>
      <c r="O415" s="18">
        <f>IF(AND(COUNT(D415:G415)=4,D415&gt;=0,D415&lt;=1,E415&gt;=1,F415&gt;0,G415&gt;=0),1,0)</f>
        <v>0</v>
      </c>
    </row>
    <row r="416" ht="23" customHeight="1">
      <c r="A416" s="14" t="n"/>
      <c r="B416" s="15" t="n"/>
      <c r="C416" s="15" t="n"/>
      <c r="D416" s="16" t="n"/>
      <c r="E416" s="17" t="n"/>
      <c r="F416" s="17" t="n"/>
      <c r="G416" s="17" t="n"/>
      <c r="H416" s="15" t="n"/>
      <c r="I416" s="18" t="str">
        <f>IF(COUNTA(A416:H416,M416)=0,"",IF(O416=1,IF(H416="","Open",IF(OR(H416="Win",H416="Loss"),"Settled","Check outcome")),IF(COUNT(D416:G416)&lt;4,"Incomplete","Check inputs")))</f>
        <v/>
      </c>
      <c r="J416" s="19" t="str">
        <f>IF(O416=1,D416*E416*F416-F416-G416,"")</f>
        <v/>
      </c>
      <c r="K416" s="19" t="str">
        <f>IF(AND(O416=1,OR(H416="Win",H416="Loss")),IF(H416="Win",E416*F416,0)-F416-G416,"")</f>
        <v/>
      </c>
      <c r="L416" s="20" t="str">
        <f>IF(N416=1,(D416-IF(H416="Win",1,0))^2,"")</f>
        <v/>
      </c>
      <c r="M416" s="15" t="n"/>
      <c r="N416" s="18">
        <f>IF(AND(COUNT(D416)=1,D416&gt;=0,D416&lt;=1,OR(H416="Win",H416="Loss")),1,0)</f>
        <v>0</v>
      </c>
      <c r="O416" s="18">
        <f>IF(AND(COUNT(D416:G416)=4,D416&gt;=0,D416&lt;=1,E416&gt;=1,F416&gt;0,G416&gt;=0),1,0)</f>
        <v>0</v>
      </c>
    </row>
    <row r="417" ht="23" customHeight="1">
      <c r="A417" s="14" t="n"/>
      <c r="B417" s="15" t="n"/>
      <c r="C417" s="15" t="n"/>
      <c r="D417" s="16" t="n"/>
      <c r="E417" s="17" t="n"/>
      <c r="F417" s="17" t="n"/>
      <c r="G417" s="17" t="n"/>
      <c r="H417" s="15" t="n"/>
      <c r="I417" s="18" t="str">
        <f>IF(COUNTA(A417:H417,M417)=0,"",IF(O417=1,IF(H417="","Open",IF(OR(H417="Win",H417="Loss"),"Settled","Check outcome")),IF(COUNT(D417:G417)&lt;4,"Incomplete","Check inputs")))</f>
        <v/>
      </c>
      <c r="J417" s="19" t="str">
        <f>IF(O417=1,D417*E417*F417-F417-G417,"")</f>
        <v/>
      </c>
      <c r="K417" s="19" t="str">
        <f>IF(AND(O417=1,OR(H417="Win",H417="Loss")),IF(H417="Win",E417*F417,0)-F417-G417,"")</f>
        <v/>
      </c>
      <c r="L417" s="20" t="str">
        <f>IF(N417=1,(D417-IF(H417="Win",1,0))^2,"")</f>
        <v/>
      </c>
      <c r="M417" s="15" t="n"/>
      <c r="N417" s="18">
        <f>IF(AND(COUNT(D417)=1,D417&gt;=0,D417&lt;=1,OR(H417="Win",H417="Loss")),1,0)</f>
        <v>0</v>
      </c>
      <c r="O417" s="18">
        <f>IF(AND(COUNT(D417:G417)=4,D417&gt;=0,D417&lt;=1,E417&gt;=1,F417&gt;0,G417&gt;=0),1,0)</f>
        <v>0</v>
      </c>
    </row>
    <row r="418" ht="23" customHeight="1">
      <c r="A418" s="14" t="n"/>
      <c r="B418" s="15" t="n"/>
      <c r="C418" s="15" t="n"/>
      <c r="D418" s="16" t="n"/>
      <c r="E418" s="17" t="n"/>
      <c r="F418" s="17" t="n"/>
      <c r="G418" s="17" t="n"/>
      <c r="H418" s="15" t="n"/>
      <c r="I418" s="18" t="str">
        <f>IF(COUNTA(A418:H418,M418)=0,"",IF(O418=1,IF(H418="","Open",IF(OR(H418="Win",H418="Loss"),"Settled","Check outcome")),IF(COUNT(D418:G418)&lt;4,"Incomplete","Check inputs")))</f>
        <v/>
      </c>
      <c r="J418" s="19" t="str">
        <f>IF(O418=1,D418*E418*F418-F418-G418,"")</f>
        <v/>
      </c>
      <c r="K418" s="19" t="str">
        <f>IF(AND(O418=1,OR(H418="Win",H418="Loss")),IF(H418="Win",E418*F418,0)-F418-G418,"")</f>
        <v/>
      </c>
      <c r="L418" s="20" t="str">
        <f>IF(N418=1,(D418-IF(H418="Win",1,0))^2,"")</f>
        <v/>
      </c>
      <c r="M418" s="15" t="n"/>
      <c r="N418" s="18">
        <f>IF(AND(COUNT(D418)=1,D418&gt;=0,D418&lt;=1,OR(H418="Win",H418="Loss")),1,0)</f>
        <v>0</v>
      </c>
      <c r="O418" s="18">
        <f>IF(AND(COUNT(D418:G418)=4,D418&gt;=0,D418&lt;=1,E418&gt;=1,F418&gt;0,G418&gt;=0),1,0)</f>
        <v>0</v>
      </c>
    </row>
    <row r="419" ht="23" customHeight="1">
      <c r="A419" s="14" t="n"/>
      <c r="B419" s="15" t="n"/>
      <c r="C419" s="15" t="n"/>
      <c r="D419" s="16" t="n"/>
      <c r="E419" s="17" t="n"/>
      <c r="F419" s="17" t="n"/>
      <c r="G419" s="17" t="n"/>
      <c r="H419" s="15" t="n"/>
      <c r="I419" s="18" t="str">
        <f>IF(COUNTA(A419:H419,M419)=0,"",IF(O419=1,IF(H419="","Open",IF(OR(H419="Win",H419="Loss"),"Settled","Check outcome")),IF(COUNT(D419:G419)&lt;4,"Incomplete","Check inputs")))</f>
        <v/>
      </c>
      <c r="J419" s="19" t="str">
        <f>IF(O419=1,D419*E419*F419-F419-G419,"")</f>
        <v/>
      </c>
      <c r="K419" s="19" t="str">
        <f>IF(AND(O419=1,OR(H419="Win",H419="Loss")),IF(H419="Win",E419*F419,0)-F419-G419,"")</f>
        <v/>
      </c>
      <c r="L419" s="20" t="str">
        <f>IF(N419=1,(D419-IF(H419="Win",1,0))^2,"")</f>
        <v/>
      </c>
      <c r="M419" s="15" t="n"/>
      <c r="N419" s="18">
        <f>IF(AND(COUNT(D419)=1,D419&gt;=0,D419&lt;=1,OR(H419="Win",H419="Loss")),1,0)</f>
        <v>0</v>
      </c>
      <c r="O419" s="18">
        <f>IF(AND(COUNT(D419:G419)=4,D419&gt;=0,D419&lt;=1,E419&gt;=1,F419&gt;0,G419&gt;=0),1,0)</f>
        <v>0</v>
      </c>
    </row>
    <row r="420" ht="23" customHeight="1">
      <c r="A420" s="14" t="n"/>
      <c r="B420" s="15" t="n"/>
      <c r="C420" s="15" t="n"/>
      <c r="D420" s="16" t="n"/>
      <c r="E420" s="17" t="n"/>
      <c r="F420" s="17" t="n"/>
      <c r="G420" s="17" t="n"/>
      <c r="H420" s="15" t="n"/>
      <c r="I420" s="18" t="str">
        <f>IF(COUNTA(A420:H420,M420)=0,"",IF(O420=1,IF(H420="","Open",IF(OR(H420="Win",H420="Loss"),"Settled","Check outcome")),IF(COUNT(D420:G420)&lt;4,"Incomplete","Check inputs")))</f>
        <v/>
      </c>
      <c r="J420" s="19" t="str">
        <f>IF(O420=1,D420*E420*F420-F420-G420,"")</f>
        <v/>
      </c>
      <c r="K420" s="19" t="str">
        <f>IF(AND(O420=1,OR(H420="Win",H420="Loss")),IF(H420="Win",E420*F420,0)-F420-G420,"")</f>
        <v/>
      </c>
      <c r="L420" s="20" t="str">
        <f>IF(N420=1,(D420-IF(H420="Win",1,0))^2,"")</f>
        <v/>
      </c>
      <c r="M420" s="15" t="n"/>
      <c r="N420" s="18">
        <f>IF(AND(COUNT(D420)=1,D420&gt;=0,D420&lt;=1,OR(H420="Win",H420="Loss")),1,0)</f>
        <v>0</v>
      </c>
      <c r="O420" s="18">
        <f>IF(AND(COUNT(D420:G420)=4,D420&gt;=0,D420&lt;=1,E420&gt;=1,F420&gt;0,G420&gt;=0),1,0)</f>
        <v>0</v>
      </c>
    </row>
    <row r="421" ht="23" customHeight="1">
      <c r="A421" s="14" t="n"/>
      <c r="B421" s="15" t="n"/>
      <c r="C421" s="15" t="n"/>
      <c r="D421" s="16" t="n"/>
      <c r="E421" s="17" t="n"/>
      <c r="F421" s="17" t="n"/>
      <c r="G421" s="17" t="n"/>
      <c r="H421" s="15" t="n"/>
      <c r="I421" s="18" t="str">
        <f>IF(COUNTA(A421:H421,M421)=0,"",IF(O421=1,IF(H421="","Open",IF(OR(H421="Win",H421="Loss"),"Settled","Check outcome")),IF(COUNT(D421:G421)&lt;4,"Incomplete","Check inputs")))</f>
        <v/>
      </c>
      <c r="J421" s="19" t="str">
        <f>IF(O421=1,D421*E421*F421-F421-G421,"")</f>
        <v/>
      </c>
      <c r="K421" s="19" t="str">
        <f>IF(AND(O421=1,OR(H421="Win",H421="Loss")),IF(H421="Win",E421*F421,0)-F421-G421,"")</f>
        <v/>
      </c>
      <c r="L421" s="20" t="str">
        <f>IF(N421=1,(D421-IF(H421="Win",1,0))^2,"")</f>
        <v/>
      </c>
      <c r="M421" s="15" t="n"/>
      <c r="N421" s="18">
        <f>IF(AND(COUNT(D421)=1,D421&gt;=0,D421&lt;=1,OR(H421="Win",H421="Loss")),1,0)</f>
        <v>0</v>
      </c>
      <c r="O421" s="18">
        <f>IF(AND(COUNT(D421:G421)=4,D421&gt;=0,D421&lt;=1,E421&gt;=1,F421&gt;0,G421&gt;=0),1,0)</f>
        <v>0</v>
      </c>
    </row>
    <row r="422" ht="23" customHeight="1">
      <c r="A422" s="14" t="n"/>
      <c r="B422" s="15" t="n"/>
      <c r="C422" s="15" t="n"/>
      <c r="D422" s="16" t="n"/>
      <c r="E422" s="17" t="n"/>
      <c r="F422" s="17" t="n"/>
      <c r="G422" s="17" t="n"/>
      <c r="H422" s="15" t="n"/>
      <c r="I422" s="18" t="str">
        <f>IF(COUNTA(A422:H422,M422)=0,"",IF(O422=1,IF(H422="","Open",IF(OR(H422="Win",H422="Loss"),"Settled","Check outcome")),IF(COUNT(D422:G422)&lt;4,"Incomplete","Check inputs")))</f>
        <v/>
      </c>
      <c r="J422" s="19" t="str">
        <f>IF(O422=1,D422*E422*F422-F422-G422,"")</f>
        <v/>
      </c>
      <c r="K422" s="19" t="str">
        <f>IF(AND(O422=1,OR(H422="Win",H422="Loss")),IF(H422="Win",E422*F422,0)-F422-G422,"")</f>
        <v/>
      </c>
      <c r="L422" s="20" t="str">
        <f>IF(N422=1,(D422-IF(H422="Win",1,0))^2,"")</f>
        <v/>
      </c>
      <c r="M422" s="15" t="n"/>
      <c r="N422" s="18">
        <f>IF(AND(COUNT(D422)=1,D422&gt;=0,D422&lt;=1,OR(H422="Win",H422="Loss")),1,0)</f>
        <v>0</v>
      </c>
      <c r="O422" s="18">
        <f>IF(AND(COUNT(D422:G422)=4,D422&gt;=0,D422&lt;=1,E422&gt;=1,F422&gt;0,G422&gt;=0),1,0)</f>
        <v>0</v>
      </c>
    </row>
    <row r="423" ht="23" customHeight="1">
      <c r="A423" s="14" t="n"/>
      <c r="B423" s="15" t="n"/>
      <c r="C423" s="15" t="n"/>
      <c r="D423" s="16" t="n"/>
      <c r="E423" s="17" t="n"/>
      <c r="F423" s="17" t="n"/>
      <c r="G423" s="17" t="n"/>
      <c r="H423" s="15" t="n"/>
      <c r="I423" s="18" t="str">
        <f>IF(COUNTA(A423:H423,M423)=0,"",IF(O423=1,IF(H423="","Open",IF(OR(H423="Win",H423="Loss"),"Settled","Check outcome")),IF(COUNT(D423:G423)&lt;4,"Incomplete","Check inputs")))</f>
        <v/>
      </c>
      <c r="J423" s="19" t="str">
        <f>IF(O423=1,D423*E423*F423-F423-G423,"")</f>
        <v/>
      </c>
      <c r="K423" s="19" t="str">
        <f>IF(AND(O423=1,OR(H423="Win",H423="Loss")),IF(H423="Win",E423*F423,0)-F423-G423,"")</f>
        <v/>
      </c>
      <c r="L423" s="20" t="str">
        <f>IF(N423=1,(D423-IF(H423="Win",1,0))^2,"")</f>
        <v/>
      </c>
      <c r="M423" s="15" t="n"/>
      <c r="N423" s="18">
        <f>IF(AND(COUNT(D423)=1,D423&gt;=0,D423&lt;=1,OR(H423="Win",H423="Loss")),1,0)</f>
        <v>0</v>
      </c>
      <c r="O423" s="18">
        <f>IF(AND(COUNT(D423:G423)=4,D423&gt;=0,D423&lt;=1,E423&gt;=1,F423&gt;0,G423&gt;=0),1,0)</f>
        <v>0</v>
      </c>
    </row>
    <row r="424" ht="23" customHeight="1">
      <c r="A424" s="14" t="n"/>
      <c r="B424" s="15" t="n"/>
      <c r="C424" s="15" t="n"/>
      <c r="D424" s="16" t="n"/>
      <c r="E424" s="17" t="n"/>
      <c r="F424" s="17" t="n"/>
      <c r="G424" s="17" t="n"/>
      <c r="H424" s="15" t="n"/>
      <c r="I424" s="18" t="str">
        <f>IF(COUNTA(A424:H424,M424)=0,"",IF(O424=1,IF(H424="","Open",IF(OR(H424="Win",H424="Loss"),"Settled","Check outcome")),IF(COUNT(D424:G424)&lt;4,"Incomplete","Check inputs")))</f>
        <v/>
      </c>
      <c r="J424" s="19" t="str">
        <f>IF(O424=1,D424*E424*F424-F424-G424,"")</f>
        <v/>
      </c>
      <c r="K424" s="19" t="str">
        <f>IF(AND(O424=1,OR(H424="Win",H424="Loss")),IF(H424="Win",E424*F424,0)-F424-G424,"")</f>
        <v/>
      </c>
      <c r="L424" s="20" t="str">
        <f>IF(N424=1,(D424-IF(H424="Win",1,0))^2,"")</f>
        <v/>
      </c>
      <c r="M424" s="15" t="n"/>
      <c r="N424" s="18">
        <f>IF(AND(COUNT(D424)=1,D424&gt;=0,D424&lt;=1,OR(H424="Win",H424="Loss")),1,0)</f>
        <v>0</v>
      </c>
      <c r="O424" s="18">
        <f>IF(AND(COUNT(D424:G424)=4,D424&gt;=0,D424&lt;=1,E424&gt;=1,F424&gt;0,G424&gt;=0),1,0)</f>
        <v>0</v>
      </c>
    </row>
    <row r="425" ht="23" customHeight="1">
      <c r="A425" s="14" t="n"/>
      <c r="B425" s="15" t="n"/>
      <c r="C425" s="15" t="n"/>
      <c r="D425" s="16" t="n"/>
      <c r="E425" s="17" t="n"/>
      <c r="F425" s="17" t="n"/>
      <c r="G425" s="17" t="n"/>
      <c r="H425" s="15" t="n"/>
      <c r="I425" s="18" t="str">
        <f>IF(COUNTA(A425:H425,M425)=0,"",IF(O425=1,IF(H425="","Open",IF(OR(H425="Win",H425="Loss"),"Settled","Check outcome")),IF(COUNT(D425:G425)&lt;4,"Incomplete","Check inputs")))</f>
        <v/>
      </c>
      <c r="J425" s="19" t="str">
        <f>IF(O425=1,D425*E425*F425-F425-G425,"")</f>
        <v/>
      </c>
      <c r="K425" s="19" t="str">
        <f>IF(AND(O425=1,OR(H425="Win",H425="Loss")),IF(H425="Win",E425*F425,0)-F425-G425,"")</f>
        <v/>
      </c>
      <c r="L425" s="20" t="str">
        <f>IF(N425=1,(D425-IF(H425="Win",1,0))^2,"")</f>
        <v/>
      </c>
      <c r="M425" s="15" t="n"/>
      <c r="N425" s="18">
        <f>IF(AND(COUNT(D425)=1,D425&gt;=0,D425&lt;=1,OR(H425="Win",H425="Loss")),1,0)</f>
        <v>0</v>
      </c>
      <c r="O425" s="18">
        <f>IF(AND(COUNT(D425:G425)=4,D425&gt;=0,D425&lt;=1,E425&gt;=1,F425&gt;0,G425&gt;=0),1,0)</f>
        <v>0</v>
      </c>
    </row>
    <row r="426" ht="23" customHeight="1">
      <c r="A426" s="14" t="n"/>
      <c r="B426" s="15" t="n"/>
      <c r="C426" s="15" t="n"/>
      <c r="D426" s="16" t="n"/>
      <c r="E426" s="17" t="n"/>
      <c r="F426" s="17" t="n"/>
      <c r="G426" s="17" t="n"/>
      <c r="H426" s="15" t="n"/>
      <c r="I426" s="18" t="str">
        <f>IF(COUNTA(A426:H426,M426)=0,"",IF(O426=1,IF(H426="","Open",IF(OR(H426="Win",H426="Loss"),"Settled","Check outcome")),IF(COUNT(D426:G426)&lt;4,"Incomplete","Check inputs")))</f>
        <v/>
      </c>
      <c r="J426" s="19" t="str">
        <f>IF(O426=1,D426*E426*F426-F426-G426,"")</f>
        <v/>
      </c>
      <c r="K426" s="19" t="str">
        <f>IF(AND(O426=1,OR(H426="Win",H426="Loss")),IF(H426="Win",E426*F426,0)-F426-G426,"")</f>
        <v/>
      </c>
      <c r="L426" s="20" t="str">
        <f>IF(N426=1,(D426-IF(H426="Win",1,0))^2,"")</f>
        <v/>
      </c>
      <c r="M426" s="15" t="n"/>
      <c r="N426" s="18">
        <f>IF(AND(COUNT(D426)=1,D426&gt;=0,D426&lt;=1,OR(H426="Win",H426="Loss")),1,0)</f>
        <v>0</v>
      </c>
      <c r="O426" s="18">
        <f>IF(AND(COUNT(D426:G426)=4,D426&gt;=0,D426&lt;=1,E426&gt;=1,F426&gt;0,G426&gt;=0),1,0)</f>
        <v>0</v>
      </c>
    </row>
    <row r="427" ht="23" customHeight="1">
      <c r="A427" s="14" t="n"/>
      <c r="B427" s="15" t="n"/>
      <c r="C427" s="15" t="n"/>
      <c r="D427" s="16" t="n"/>
      <c r="E427" s="17" t="n"/>
      <c r="F427" s="17" t="n"/>
      <c r="G427" s="17" t="n"/>
      <c r="H427" s="15" t="n"/>
      <c r="I427" s="18" t="str">
        <f>IF(COUNTA(A427:H427,M427)=0,"",IF(O427=1,IF(H427="","Open",IF(OR(H427="Win",H427="Loss"),"Settled","Check outcome")),IF(COUNT(D427:G427)&lt;4,"Incomplete","Check inputs")))</f>
        <v/>
      </c>
      <c r="J427" s="19" t="str">
        <f>IF(O427=1,D427*E427*F427-F427-G427,"")</f>
        <v/>
      </c>
      <c r="K427" s="19" t="str">
        <f>IF(AND(O427=1,OR(H427="Win",H427="Loss")),IF(H427="Win",E427*F427,0)-F427-G427,"")</f>
        <v/>
      </c>
      <c r="L427" s="20" t="str">
        <f>IF(N427=1,(D427-IF(H427="Win",1,0))^2,"")</f>
        <v/>
      </c>
      <c r="M427" s="15" t="n"/>
      <c r="N427" s="18">
        <f>IF(AND(COUNT(D427)=1,D427&gt;=0,D427&lt;=1,OR(H427="Win",H427="Loss")),1,0)</f>
        <v>0</v>
      </c>
      <c r="O427" s="18">
        <f>IF(AND(COUNT(D427:G427)=4,D427&gt;=0,D427&lt;=1,E427&gt;=1,F427&gt;0,G427&gt;=0),1,0)</f>
        <v>0</v>
      </c>
    </row>
    <row r="428" ht="23" customHeight="1">
      <c r="A428" s="14" t="n"/>
      <c r="B428" s="15" t="n"/>
      <c r="C428" s="15" t="n"/>
      <c r="D428" s="16" t="n"/>
      <c r="E428" s="17" t="n"/>
      <c r="F428" s="17" t="n"/>
      <c r="G428" s="17" t="n"/>
      <c r="H428" s="15" t="n"/>
      <c r="I428" s="18" t="str">
        <f>IF(COUNTA(A428:H428,M428)=0,"",IF(O428=1,IF(H428="","Open",IF(OR(H428="Win",H428="Loss"),"Settled","Check outcome")),IF(COUNT(D428:G428)&lt;4,"Incomplete","Check inputs")))</f>
        <v/>
      </c>
      <c r="J428" s="19" t="str">
        <f>IF(O428=1,D428*E428*F428-F428-G428,"")</f>
        <v/>
      </c>
      <c r="K428" s="19" t="str">
        <f>IF(AND(O428=1,OR(H428="Win",H428="Loss")),IF(H428="Win",E428*F428,0)-F428-G428,"")</f>
        <v/>
      </c>
      <c r="L428" s="20" t="str">
        <f>IF(N428=1,(D428-IF(H428="Win",1,0))^2,"")</f>
        <v/>
      </c>
      <c r="M428" s="15" t="n"/>
      <c r="N428" s="18">
        <f>IF(AND(COUNT(D428)=1,D428&gt;=0,D428&lt;=1,OR(H428="Win",H428="Loss")),1,0)</f>
        <v>0</v>
      </c>
      <c r="O428" s="18">
        <f>IF(AND(COUNT(D428:G428)=4,D428&gt;=0,D428&lt;=1,E428&gt;=1,F428&gt;0,G428&gt;=0),1,0)</f>
        <v>0</v>
      </c>
    </row>
    <row r="429" ht="23" customHeight="1">
      <c r="A429" s="14" t="n"/>
      <c r="B429" s="15" t="n"/>
      <c r="C429" s="15" t="n"/>
      <c r="D429" s="16" t="n"/>
      <c r="E429" s="17" t="n"/>
      <c r="F429" s="17" t="n"/>
      <c r="G429" s="17" t="n"/>
      <c r="H429" s="15" t="n"/>
      <c r="I429" s="18" t="str">
        <f>IF(COUNTA(A429:H429,M429)=0,"",IF(O429=1,IF(H429="","Open",IF(OR(H429="Win",H429="Loss"),"Settled","Check outcome")),IF(COUNT(D429:G429)&lt;4,"Incomplete","Check inputs")))</f>
        <v/>
      </c>
      <c r="J429" s="19" t="str">
        <f>IF(O429=1,D429*E429*F429-F429-G429,"")</f>
        <v/>
      </c>
      <c r="K429" s="19" t="str">
        <f>IF(AND(O429=1,OR(H429="Win",H429="Loss")),IF(H429="Win",E429*F429,0)-F429-G429,"")</f>
        <v/>
      </c>
      <c r="L429" s="20" t="str">
        <f>IF(N429=1,(D429-IF(H429="Win",1,0))^2,"")</f>
        <v/>
      </c>
      <c r="M429" s="15" t="n"/>
      <c r="N429" s="18">
        <f>IF(AND(COUNT(D429)=1,D429&gt;=0,D429&lt;=1,OR(H429="Win",H429="Loss")),1,0)</f>
        <v>0</v>
      </c>
      <c r="O429" s="18">
        <f>IF(AND(COUNT(D429:G429)=4,D429&gt;=0,D429&lt;=1,E429&gt;=1,F429&gt;0,G429&gt;=0),1,0)</f>
        <v>0</v>
      </c>
    </row>
    <row r="430" ht="23" customHeight="1">
      <c r="A430" s="14" t="n"/>
      <c r="B430" s="15" t="n"/>
      <c r="C430" s="15" t="n"/>
      <c r="D430" s="16" t="n"/>
      <c r="E430" s="17" t="n"/>
      <c r="F430" s="17" t="n"/>
      <c r="G430" s="17" t="n"/>
      <c r="H430" s="15" t="n"/>
      <c r="I430" s="18" t="str">
        <f>IF(COUNTA(A430:H430,M430)=0,"",IF(O430=1,IF(H430="","Open",IF(OR(H430="Win",H430="Loss"),"Settled","Check outcome")),IF(COUNT(D430:G430)&lt;4,"Incomplete","Check inputs")))</f>
        <v/>
      </c>
      <c r="J430" s="19" t="str">
        <f>IF(O430=1,D430*E430*F430-F430-G430,"")</f>
        <v/>
      </c>
      <c r="K430" s="19" t="str">
        <f>IF(AND(O430=1,OR(H430="Win",H430="Loss")),IF(H430="Win",E430*F430,0)-F430-G430,"")</f>
        <v/>
      </c>
      <c r="L430" s="20" t="str">
        <f>IF(N430=1,(D430-IF(H430="Win",1,0))^2,"")</f>
        <v/>
      </c>
      <c r="M430" s="15" t="n"/>
      <c r="N430" s="18">
        <f>IF(AND(COUNT(D430)=1,D430&gt;=0,D430&lt;=1,OR(H430="Win",H430="Loss")),1,0)</f>
        <v>0</v>
      </c>
      <c r="O430" s="18">
        <f>IF(AND(COUNT(D430:G430)=4,D430&gt;=0,D430&lt;=1,E430&gt;=1,F430&gt;0,G430&gt;=0),1,0)</f>
        <v>0</v>
      </c>
    </row>
    <row r="431" ht="23" customHeight="1">
      <c r="A431" s="14" t="n"/>
      <c r="B431" s="15" t="n"/>
      <c r="C431" s="15" t="n"/>
      <c r="D431" s="16" t="n"/>
      <c r="E431" s="17" t="n"/>
      <c r="F431" s="17" t="n"/>
      <c r="G431" s="17" t="n"/>
      <c r="H431" s="15" t="n"/>
      <c r="I431" s="18" t="str">
        <f>IF(COUNTA(A431:H431,M431)=0,"",IF(O431=1,IF(H431="","Open",IF(OR(H431="Win",H431="Loss"),"Settled","Check outcome")),IF(COUNT(D431:G431)&lt;4,"Incomplete","Check inputs")))</f>
        <v/>
      </c>
      <c r="J431" s="19" t="str">
        <f>IF(O431=1,D431*E431*F431-F431-G431,"")</f>
        <v/>
      </c>
      <c r="K431" s="19" t="str">
        <f>IF(AND(O431=1,OR(H431="Win",H431="Loss")),IF(H431="Win",E431*F431,0)-F431-G431,"")</f>
        <v/>
      </c>
      <c r="L431" s="20" t="str">
        <f>IF(N431=1,(D431-IF(H431="Win",1,0))^2,"")</f>
        <v/>
      </c>
      <c r="M431" s="15" t="n"/>
      <c r="N431" s="18">
        <f>IF(AND(COUNT(D431)=1,D431&gt;=0,D431&lt;=1,OR(H431="Win",H431="Loss")),1,0)</f>
        <v>0</v>
      </c>
      <c r="O431" s="18">
        <f>IF(AND(COUNT(D431:G431)=4,D431&gt;=0,D431&lt;=1,E431&gt;=1,F431&gt;0,G431&gt;=0),1,0)</f>
        <v>0</v>
      </c>
    </row>
    <row r="432" ht="23" customHeight="1">
      <c r="A432" s="14" t="n"/>
      <c r="B432" s="15" t="n"/>
      <c r="C432" s="15" t="n"/>
      <c r="D432" s="16" t="n"/>
      <c r="E432" s="17" t="n"/>
      <c r="F432" s="17" t="n"/>
      <c r="G432" s="17" t="n"/>
      <c r="H432" s="15" t="n"/>
      <c r="I432" s="18" t="str">
        <f>IF(COUNTA(A432:H432,M432)=0,"",IF(O432=1,IF(H432="","Open",IF(OR(H432="Win",H432="Loss"),"Settled","Check outcome")),IF(COUNT(D432:G432)&lt;4,"Incomplete","Check inputs")))</f>
        <v/>
      </c>
      <c r="J432" s="19" t="str">
        <f>IF(O432=1,D432*E432*F432-F432-G432,"")</f>
        <v/>
      </c>
      <c r="K432" s="19" t="str">
        <f>IF(AND(O432=1,OR(H432="Win",H432="Loss")),IF(H432="Win",E432*F432,0)-F432-G432,"")</f>
        <v/>
      </c>
      <c r="L432" s="20" t="str">
        <f>IF(N432=1,(D432-IF(H432="Win",1,0))^2,"")</f>
        <v/>
      </c>
      <c r="M432" s="15" t="n"/>
      <c r="N432" s="18">
        <f>IF(AND(COUNT(D432)=1,D432&gt;=0,D432&lt;=1,OR(H432="Win",H432="Loss")),1,0)</f>
        <v>0</v>
      </c>
      <c r="O432" s="18">
        <f>IF(AND(COUNT(D432:G432)=4,D432&gt;=0,D432&lt;=1,E432&gt;=1,F432&gt;0,G432&gt;=0),1,0)</f>
        <v>0</v>
      </c>
    </row>
    <row r="433" ht="23" customHeight="1">
      <c r="A433" s="14" t="n"/>
      <c r="B433" s="15" t="n"/>
      <c r="C433" s="15" t="n"/>
      <c r="D433" s="16" t="n"/>
      <c r="E433" s="17" t="n"/>
      <c r="F433" s="17" t="n"/>
      <c r="G433" s="17" t="n"/>
      <c r="H433" s="15" t="n"/>
      <c r="I433" s="18" t="str">
        <f>IF(COUNTA(A433:H433,M433)=0,"",IF(O433=1,IF(H433="","Open",IF(OR(H433="Win",H433="Loss"),"Settled","Check outcome")),IF(COUNT(D433:G433)&lt;4,"Incomplete","Check inputs")))</f>
        <v/>
      </c>
      <c r="J433" s="19" t="str">
        <f>IF(O433=1,D433*E433*F433-F433-G433,"")</f>
        <v/>
      </c>
      <c r="K433" s="19" t="str">
        <f>IF(AND(O433=1,OR(H433="Win",H433="Loss")),IF(H433="Win",E433*F433,0)-F433-G433,"")</f>
        <v/>
      </c>
      <c r="L433" s="20" t="str">
        <f>IF(N433=1,(D433-IF(H433="Win",1,0))^2,"")</f>
        <v/>
      </c>
      <c r="M433" s="15" t="n"/>
      <c r="N433" s="18">
        <f>IF(AND(COUNT(D433)=1,D433&gt;=0,D433&lt;=1,OR(H433="Win",H433="Loss")),1,0)</f>
        <v>0</v>
      </c>
      <c r="O433" s="18">
        <f>IF(AND(COUNT(D433:G433)=4,D433&gt;=0,D433&lt;=1,E433&gt;=1,F433&gt;0,G433&gt;=0),1,0)</f>
        <v>0</v>
      </c>
    </row>
    <row r="434" ht="23" customHeight="1">
      <c r="A434" s="14" t="n"/>
      <c r="B434" s="15" t="n"/>
      <c r="C434" s="15" t="n"/>
      <c r="D434" s="16" t="n"/>
      <c r="E434" s="17" t="n"/>
      <c r="F434" s="17" t="n"/>
      <c r="G434" s="17" t="n"/>
      <c r="H434" s="15" t="n"/>
      <c r="I434" s="18" t="str">
        <f>IF(COUNTA(A434:H434,M434)=0,"",IF(O434=1,IF(H434="","Open",IF(OR(H434="Win",H434="Loss"),"Settled","Check outcome")),IF(COUNT(D434:G434)&lt;4,"Incomplete","Check inputs")))</f>
        <v/>
      </c>
      <c r="J434" s="19" t="str">
        <f>IF(O434=1,D434*E434*F434-F434-G434,"")</f>
        <v/>
      </c>
      <c r="K434" s="19" t="str">
        <f>IF(AND(O434=1,OR(H434="Win",H434="Loss")),IF(H434="Win",E434*F434,0)-F434-G434,"")</f>
        <v/>
      </c>
      <c r="L434" s="20" t="str">
        <f>IF(N434=1,(D434-IF(H434="Win",1,0))^2,"")</f>
        <v/>
      </c>
      <c r="M434" s="15" t="n"/>
      <c r="N434" s="18">
        <f>IF(AND(COUNT(D434)=1,D434&gt;=0,D434&lt;=1,OR(H434="Win",H434="Loss")),1,0)</f>
        <v>0</v>
      </c>
      <c r="O434" s="18">
        <f>IF(AND(COUNT(D434:G434)=4,D434&gt;=0,D434&lt;=1,E434&gt;=1,F434&gt;0,G434&gt;=0),1,0)</f>
        <v>0</v>
      </c>
    </row>
    <row r="435" ht="23" customHeight="1">
      <c r="A435" s="14" t="n"/>
      <c r="B435" s="15" t="n"/>
      <c r="C435" s="15" t="n"/>
      <c r="D435" s="16" t="n"/>
      <c r="E435" s="17" t="n"/>
      <c r="F435" s="17" t="n"/>
      <c r="G435" s="17" t="n"/>
      <c r="H435" s="15" t="n"/>
      <c r="I435" s="18" t="str">
        <f>IF(COUNTA(A435:H435,M435)=0,"",IF(O435=1,IF(H435="","Open",IF(OR(H435="Win",H435="Loss"),"Settled","Check outcome")),IF(COUNT(D435:G435)&lt;4,"Incomplete","Check inputs")))</f>
        <v/>
      </c>
      <c r="J435" s="19" t="str">
        <f>IF(O435=1,D435*E435*F435-F435-G435,"")</f>
        <v/>
      </c>
      <c r="K435" s="19" t="str">
        <f>IF(AND(O435=1,OR(H435="Win",H435="Loss")),IF(H435="Win",E435*F435,0)-F435-G435,"")</f>
        <v/>
      </c>
      <c r="L435" s="20" t="str">
        <f>IF(N435=1,(D435-IF(H435="Win",1,0))^2,"")</f>
        <v/>
      </c>
      <c r="M435" s="15" t="n"/>
      <c r="N435" s="18">
        <f>IF(AND(COUNT(D435)=1,D435&gt;=0,D435&lt;=1,OR(H435="Win",H435="Loss")),1,0)</f>
        <v>0</v>
      </c>
      <c r="O435" s="18">
        <f>IF(AND(COUNT(D435:G435)=4,D435&gt;=0,D435&lt;=1,E435&gt;=1,F435&gt;0,G435&gt;=0),1,0)</f>
        <v>0</v>
      </c>
    </row>
    <row r="436" ht="23" customHeight="1">
      <c r="A436" s="14" t="n"/>
      <c r="B436" s="15" t="n"/>
      <c r="C436" s="15" t="n"/>
      <c r="D436" s="16" t="n"/>
      <c r="E436" s="17" t="n"/>
      <c r="F436" s="17" t="n"/>
      <c r="G436" s="17" t="n"/>
      <c r="H436" s="15" t="n"/>
      <c r="I436" s="18" t="str">
        <f>IF(COUNTA(A436:H436,M436)=0,"",IF(O436=1,IF(H436="","Open",IF(OR(H436="Win",H436="Loss"),"Settled","Check outcome")),IF(COUNT(D436:G436)&lt;4,"Incomplete","Check inputs")))</f>
        <v/>
      </c>
      <c r="J436" s="19" t="str">
        <f>IF(O436=1,D436*E436*F436-F436-G436,"")</f>
        <v/>
      </c>
      <c r="K436" s="19" t="str">
        <f>IF(AND(O436=1,OR(H436="Win",H436="Loss")),IF(H436="Win",E436*F436,0)-F436-G436,"")</f>
        <v/>
      </c>
      <c r="L436" s="20" t="str">
        <f>IF(N436=1,(D436-IF(H436="Win",1,0))^2,"")</f>
        <v/>
      </c>
      <c r="M436" s="15" t="n"/>
      <c r="N436" s="18">
        <f>IF(AND(COUNT(D436)=1,D436&gt;=0,D436&lt;=1,OR(H436="Win",H436="Loss")),1,0)</f>
        <v>0</v>
      </c>
      <c r="O436" s="18">
        <f>IF(AND(COUNT(D436:G436)=4,D436&gt;=0,D436&lt;=1,E436&gt;=1,F436&gt;0,G436&gt;=0),1,0)</f>
        <v>0</v>
      </c>
    </row>
    <row r="437" ht="23" customHeight="1">
      <c r="A437" s="14" t="n"/>
      <c r="B437" s="15" t="n"/>
      <c r="C437" s="15" t="n"/>
      <c r="D437" s="16" t="n"/>
      <c r="E437" s="17" t="n"/>
      <c r="F437" s="17" t="n"/>
      <c r="G437" s="17" t="n"/>
      <c r="H437" s="15" t="n"/>
      <c r="I437" s="18" t="str">
        <f>IF(COUNTA(A437:H437,M437)=0,"",IF(O437=1,IF(H437="","Open",IF(OR(H437="Win",H437="Loss"),"Settled","Check outcome")),IF(COUNT(D437:G437)&lt;4,"Incomplete","Check inputs")))</f>
        <v/>
      </c>
      <c r="J437" s="19" t="str">
        <f>IF(O437=1,D437*E437*F437-F437-G437,"")</f>
        <v/>
      </c>
      <c r="K437" s="19" t="str">
        <f>IF(AND(O437=1,OR(H437="Win",H437="Loss")),IF(H437="Win",E437*F437,0)-F437-G437,"")</f>
        <v/>
      </c>
      <c r="L437" s="20" t="str">
        <f>IF(N437=1,(D437-IF(H437="Win",1,0))^2,"")</f>
        <v/>
      </c>
      <c r="M437" s="15" t="n"/>
      <c r="N437" s="18">
        <f>IF(AND(COUNT(D437)=1,D437&gt;=0,D437&lt;=1,OR(H437="Win",H437="Loss")),1,0)</f>
        <v>0</v>
      </c>
      <c r="O437" s="18">
        <f>IF(AND(COUNT(D437:G437)=4,D437&gt;=0,D437&lt;=1,E437&gt;=1,F437&gt;0,G437&gt;=0),1,0)</f>
        <v>0</v>
      </c>
    </row>
    <row r="438" ht="23" customHeight="1">
      <c r="A438" s="14" t="n"/>
      <c r="B438" s="15" t="n"/>
      <c r="C438" s="15" t="n"/>
      <c r="D438" s="16" t="n"/>
      <c r="E438" s="17" t="n"/>
      <c r="F438" s="17" t="n"/>
      <c r="G438" s="17" t="n"/>
      <c r="H438" s="15" t="n"/>
      <c r="I438" s="18" t="str">
        <f>IF(COUNTA(A438:H438,M438)=0,"",IF(O438=1,IF(H438="","Open",IF(OR(H438="Win",H438="Loss"),"Settled","Check outcome")),IF(COUNT(D438:G438)&lt;4,"Incomplete","Check inputs")))</f>
        <v/>
      </c>
      <c r="J438" s="19" t="str">
        <f>IF(O438=1,D438*E438*F438-F438-G438,"")</f>
        <v/>
      </c>
      <c r="K438" s="19" t="str">
        <f>IF(AND(O438=1,OR(H438="Win",H438="Loss")),IF(H438="Win",E438*F438,0)-F438-G438,"")</f>
        <v/>
      </c>
      <c r="L438" s="20" t="str">
        <f>IF(N438=1,(D438-IF(H438="Win",1,0))^2,"")</f>
        <v/>
      </c>
      <c r="M438" s="15" t="n"/>
      <c r="N438" s="18">
        <f>IF(AND(COUNT(D438)=1,D438&gt;=0,D438&lt;=1,OR(H438="Win",H438="Loss")),1,0)</f>
        <v>0</v>
      </c>
      <c r="O438" s="18">
        <f>IF(AND(COUNT(D438:G438)=4,D438&gt;=0,D438&lt;=1,E438&gt;=1,F438&gt;0,G438&gt;=0),1,0)</f>
        <v>0</v>
      </c>
    </row>
    <row r="439" ht="23" customHeight="1">
      <c r="A439" s="14" t="n"/>
      <c r="B439" s="15" t="n"/>
      <c r="C439" s="15" t="n"/>
      <c r="D439" s="16" t="n"/>
      <c r="E439" s="17" t="n"/>
      <c r="F439" s="17" t="n"/>
      <c r="G439" s="17" t="n"/>
      <c r="H439" s="15" t="n"/>
      <c r="I439" s="18" t="str">
        <f>IF(COUNTA(A439:H439,M439)=0,"",IF(O439=1,IF(H439="","Open",IF(OR(H439="Win",H439="Loss"),"Settled","Check outcome")),IF(COUNT(D439:G439)&lt;4,"Incomplete","Check inputs")))</f>
        <v/>
      </c>
      <c r="J439" s="19" t="str">
        <f>IF(O439=1,D439*E439*F439-F439-G439,"")</f>
        <v/>
      </c>
      <c r="K439" s="19" t="str">
        <f>IF(AND(O439=1,OR(H439="Win",H439="Loss")),IF(H439="Win",E439*F439,0)-F439-G439,"")</f>
        <v/>
      </c>
      <c r="L439" s="20" t="str">
        <f>IF(N439=1,(D439-IF(H439="Win",1,0))^2,"")</f>
        <v/>
      </c>
      <c r="M439" s="15" t="n"/>
      <c r="N439" s="18">
        <f>IF(AND(COUNT(D439)=1,D439&gt;=0,D439&lt;=1,OR(H439="Win",H439="Loss")),1,0)</f>
        <v>0</v>
      </c>
      <c r="O439" s="18">
        <f>IF(AND(COUNT(D439:G439)=4,D439&gt;=0,D439&lt;=1,E439&gt;=1,F439&gt;0,G439&gt;=0),1,0)</f>
        <v>0</v>
      </c>
    </row>
    <row r="440" ht="23" customHeight="1">
      <c r="A440" s="14" t="n"/>
      <c r="B440" s="15" t="n"/>
      <c r="C440" s="15" t="n"/>
      <c r="D440" s="16" t="n"/>
      <c r="E440" s="17" t="n"/>
      <c r="F440" s="17" t="n"/>
      <c r="G440" s="17" t="n"/>
      <c r="H440" s="15" t="n"/>
      <c r="I440" s="18" t="str">
        <f>IF(COUNTA(A440:H440,M440)=0,"",IF(O440=1,IF(H440="","Open",IF(OR(H440="Win",H440="Loss"),"Settled","Check outcome")),IF(COUNT(D440:G440)&lt;4,"Incomplete","Check inputs")))</f>
        <v/>
      </c>
      <c r="J440" s="19" t="str">
        <f>IF(O440=1,D440*E440*F440-F440-G440,"")</f>
        <v/>
      </c>
      <c r="K440" s="19" t="str">
        <f>IF(AND(O440=1,OR(H440="Win",H440="Loss")),IF(H440="Win",E440*F440,0)-F440-G440,"")</f>
        <v/>
      </c>
      <c r="L440" s="20" t="str">
        <f>IF(N440=1,(D440-IF(H440="Win",1,0))^2,"")</f>
        <v/>
      </c>
      <c r="M440" s="15" t="n"/>
      <c r="N440" s="18">
        <f>IF(AND(COUNT(D440)=1,D440&gt;=0,D440&lt;=1,OR(H440="Win",H440="Loss")),1,0)</f>
        <v>0</v>
      </c>
      <c r="O440" s="18">
        <f>IF(AND(COUNT(D440:G440)=4,D440&gt;=0,D440&lt;=1,E440&gt;=1,F440&gt;0,G440&gt;=0),1,0)</f>
        <v>0</v>
      </c>
    </row>
    <row r="441" ht="23" customHeight="1">
      <c r="A441" s="14" t="n"/>
      <c r="B441" s="15" t="n"/>
      <c r="C441" s="15" t="n"/>
      <c r="D441" s="16" t="n"/>
      <c r="E441" s="17" t="n"/>
      <c r="F441" s="17" t="n"/>
      <c r="G441" s="17" t="n"/>
      <c r="H441" s="15" t="n"/>
      <c r="I441" s="18" t="str">
        <f>IF(COUNTA(A441:H441,M441)=0,"",IF(O441=1,IF(H441="","Open",IF(OR(H441="Win",H441="Loss"),"Settled","Check outcome")),IF(COUNT(D441:G441)&lt;4,"Incomplete","Check inputs")))</f>
        <v/>
      </c>
      <c r="J441" s="19" t="str">
        <f>IF(O441=1,D441*E441*F441-F441-G441,"")</f>
        <v/>
      </c>
      <c r="K441" s="19" t="str">
        <f>IF(AND(O441=1,OR(H441="Win",H441="Loss")),IF(H441="Win",E441*F441,0)-F441-G441,"")</f>
        <v/>
      </c>
      <c r="L441" s="20" t="str">
        <f>IF(N441=1,(D441-IF(H441="Win",1,0))^2,"")</f>
        <v/>
      </c>
      <c r="M441" s="15" t="n"/>
      <c r="N441" s="18">
        <f>IF(AND(COUNT(D441)=1,D441&gt;=0,D441&lt;=1,OR(H441="Win",H441="Loss")),1,0)</f>
        <v>0</v>
      </c>
      <c r="O441" s="18">
        <f>IF(AND(COUNT(D441:G441)=4,D441&gt;=0,D441&lt;=1,E441&gt;=1,F441&gt;0,G441&gt;=0),1,0)</f>
        <v>0</v>
      </c>
    </row>
    <row r="442" ht="23" customHeight="1">
      <c r="A442" s="14" t="n"/>
      <c r="B442" s="15" t="n"/>
      <c r="C442" s="15" t="n"/>
      <c r="D442" s="16" t="n"/>
      <c r="E442" s="17" t="n"/>
      <c r="F442" s="17" t="n"/>
      <c r="G442" s="17" t="n"/>
      <c r="H442" s="15" t="n"/>
      <c r="I442" s="18" t="str">
        <f>IF(COUNTA(A442:H442,M442)=0,"",IF(O442=1,IF(H442="","Open",IF(OR(H442="Win",H442="Loss"),"Settled","Check outcome")),IF(COUNT(D442:G442)&lt;4,"Incomplete","Check inputs")))</f>
        <v/>
      </c>
      <c r="J442" s="19" t="str">
        <f>IF(O442=1,D442*E442*F442-F442-G442,"")</f>
        <v/>
      </c>
      <c r="K442" s="19" t="str">
        <f>IF(AND(O442=1,OR(H442="Win",H442="Loss")),IF(H442="Win",E442*F442,0)-F442-G442,"")</f>
        <v/>
      </c>
      <c r="L442" s="20" t="str">
        <f>IF(N442=1,(D442-IF(H442="Win",1,0))^2,"")</f>
        <v/>
      </c>
      <c r="M442" s="15" t="n"/>
      <c r="N442" s="18">
        <f>IF(AND(COUNT(D442)=1,D442&gt;=0,D442&lt;=1,OR(H442="Win",H442="Loss")),1,0)</f>
        <v>0</v>
      </c>
      <c r="O442" s="18">
        <f>IF(AND(COUNT(D442:G442)=4,D442&gt;=0,D442&lt;=1,E442&gt;=1,F442&gt;0,G442&gt;=0),1,0)</f>
        <v>0</v>
      </c>
    </row>
    <row r="443" ht="23" customHeight="1">
      <c r="A443" s="14" t="n"/>
      <c r="B443" s="15" t="n"/>
      <c r="C443" s="15" t="n"/>
      <c r="D443" s="16" t="n"/>
      <c r="E443" s="17" t="n"/>
      <c r="F443" s="17" t="n"/>
      <c r="G443" s="17" t="n"/>
      <c r="H443" s="15" t="n"/>
      <c r="I443" s="18" t="str">
        <f>IF(COUNTA(A443:H443,M443)=0,"",IF(O443=1,IF(H443="","Open",IF(OR(H443="Win",H443="Loss"),"Settled","Check outcome")),IF(COUNT(D443:G443)&lt;4,"Incomplete","Check inputs")))</f>
        <v/>
      </c>
      <c r="J443" s="19" t="str">
        <f>IF(O443=1,D443*E443*F443-F443-G443,"")</f>
        <v/>
      </c>
      <c r="K443" s="19" t="str">
        <f>IF(AND(O443=1,OR(H443="Win",H443="Loss")),IF(H443="Win",E443*F443,0)-F443-G443,"")</f>
        <v/>
      </c>
      <c r="L443" s="20" t="str">
        <f>IF(N443=1,(D443-IF(H443="Win",1,0))^2,"")</f>
        <v/>
      </c>
      <c r="M443" s="15" t="n"/>
      <c r="N443" s="18">
        <f>IF(AND(COUNT(D443)=1,D443&gt;=0,D443&lt;=1,OR(H443="Win",H443="Loss")),1,0)</f>
        <v>0</v>
      </c>
      <c r="O443" s="18">
        <f>IF(AND(COUNT(D443:G443)=4,D443&gt;=0,D443&lt;=1,E443&gt;=1,F443&gt;0,G443&gt;=0),1,0)</f>
        <v>0</v>
      </c>
    </row>
    <row r="444" ht="23" customHeight="1">
      <c r="A444" s="14" t="n"/>
      <c r="B444" s="15" t="n"/>
      <c r="C444" s="15" t="n"/>
      <c r="D444" s="16" t="n"/>
      <c r="E444" s="17" t="n"/>
      <c r="F444" s="17" t="n"/>
      <c r="G444" s="17" t="n"/>
      <c r="H444" s="15" t="n"/>
      <c r="I444" s="18" t="str">
        <f>IF(COUNTA(A444:H444,M444)=0,"",IF(O444=1,IF(H444="","Open",IF(OR(H444="Win",H444="Loss"),"Settled","Check outcome")),IF(COUNT(D444:G444)&lt;4,"Incomplete","Check inputs")))</f>
        <v/>
      </c>
      <c r="J444" s="19" t="str">
        <f>IF(O444=1,D444*E444*F444-F444-G444,"")</f>
        <v/>
      </c>
      <c r="K444" s="19" t="str">
        <f>IF(AND(O444=1,OR(H444="Win",H444="Loss")),IF(H444="Win",E444*F444,0)-F444-G444,"")</f>
        <v/>
      </c>
      <c r="L444" s="20" t="str">
        <f>IF(N444=1,(D444-IF(H444="Win",1,0))^2,"")</f>
        <v/>
      </c>
      <c r="M444" s="15" t="n"/>
      <c r="N444" s="18">
        <f>IF(AND(COUNT(D444)=1,D444&gt;=0,D444&lt;=1,OR(H444="Win",H444="Loss")),1,0)</f>
        <v>0</v>
      </c>
      <c r="O444" s="18">
        <f>IF(AND(COUNT(D444:G444)=4,D444&gt;=0,D444&lt;=1,E444&gt;=1,F444&gt;0,G444&gt;=0),1,0)</f>
        <v>0</v>
      </c>
    </row>
    <row r="445" ht="23" customHeight="1">
      <c r="A445" s="14" t="n"/>
      <c r="B445" s="15" t="n"/>
      <c r="C445" s="15" t="n"/>
      <c r="D445" s="16" t="n"/>
      <c r="E445" s="17" t="n"/>
      <c r="F445" s="17" t="n"/>
      <c r="G445" s="17" t="n"/>
      <c r="H445" s="15" t="n"/>
      <c r="I445" s="18" t="str">
        <f>IF(COUNTA(A445:H445,M445)=0,"",IF(O445=1,IF(H445="","Open",IF(OR(H445="Win",H445="Loss"),"Settled","Check outcome")),IF(COUNT(D445:G445)&lt;4,"Incomplete","Check inputs")))</f>
        <v/>
      </c>
      <c r="J445" s="19" t="str">
        <f>IF(O445=1,D445*E445*F445-F445-G445,"")</f>
        <v/>
      </c>
      <c r="K445" s="19" t="str">
        <f>IF(AND(O445=1,OR(H445="Win",H445="Loss")),IF(H445="Win",E445*F445,0)-F445-G445,"")</f>
        <v/>
      </c>
      <c r="L445" s="20" t="str">
        <f>IF(N445=1,(D445-IF(H445="Win",1,0))^2,"")</f>
        <v/>
      </c>
      <c r="M445" s="15" t="n"/>
      <c r="N445" s="18">
        <f>IF(AND(COUNT(D445)=1,D445&gt;=0,D445&lt;=1,OR(H445="Win",H445="Loss")),1,0)</f>
        <v>0</v>
      </c>
      <c r="O445" s="18">
        <f>IF(AND(COUNT(D445:G445)=4,D445&gt;=0,D445&lt;=1,E445&gt;=1,F445&gt;0,G445&gt;=0),1,0)</f>
        <v>0</v>
      </c>
    </row>
    <row r="446" ht="23" customHeight="1">
      <c r="A446" s="14" t="n"/>
      <c r="B446" s="15" t="n"/>
      <c r="C446" s="15" t="n"/>
      <c r="D446" s="16" t="n"/>
      <c r="E446" s="17" t="n"/>
      <c r="F446" s="17" t="n"/>
      <c r="G446" s="17" t="n"/>
      <c r="H446" s="15" t="n"/>
      <c r="I446" s="18" t="str">
        <f>IF(COUNTA(A446:H446,M446)=0,"",IF(O446=1,IF(H446="","Open",IF(OR(H446="Win",H446="Loss"),"Settled","Check outcome")),IF(COUNT(D446:G446)&lt;4,"Incomplete","Check inputs")))</f>
        <v/>
      </c>
      <c r="J446" s="19" t="str">
        <f>IF(O446=1,D446*E446*F446-F446-G446,"")</f>
        <v/>
      </c>
      <c r="K446" s="19" t="str">
        <f>IF(AND(O446=1,OR(H446="Win",H446="Loss")),IF(H446="Win",E446*F446,0)-F446-G446,"")</f>
        <v/>
      </c>
      <c r="L446" s="20" t="str">
        <f>IF(N446=1,(D446-IF(H446="Win",1,0))^2,"")</f>
        <v/>
      </c>
      <c r="M446" s="15" t="n"/>
      <c r="N446" s="18">
        <f>IF(AND(COUNT(D446)=1,D446&gt;=0,D446&lt;=1,OR(H446="Win",H446="Loss")),1,0)</f>
        <v>0</v>
      </c>
      <c r="O446" s="18">
        <f>IF(AND(COUNT(D446:G446)=4,D446&gt;=0,D446&lt;=1,E446&gt;=1,F446&gt;0,G446&gt;=0),1,0)</f>
        <v>0</v>
      </c>
    </row>
    <row r="447" ht="23" customHeight="1">
      <c r="A447" s="14" t="n"/>
      <c r="B447" s="15" t="n"/>
      <c r="C447" s="15" t="n"/>
      <c r="D447" s="16" t="n"/>
      <c r="E447" s="17" t="n"/>
      <c r="F447" s="17" t="n"/>
      <c r="G447" s="17" t="n"/>
      <c r="H447" s="15" t="n"/>
      <c r="I447" s="18" t="str">
        <f>IF(COUNTA(A447:H447,M447)=0,"",IF(O447=1,IF(H447="","Open",IF(OR(H447="Win",H447="Loss"),"Settled","Check outcome")),IF(COUNT(D447:G447)&lt;4,"Incomplete","Check inputs")))</f>
        <v/>
      </c>
      <c r="J447" s="19" t="str">
        <f>IF(O447=1,D447*E447*F447-F447-G447,"")</f>
        <v/>
      </c>
      <c r="K447" s="19" t="str">
        <f>IF(AND(O447=1,OR(H447="Win",H447="Loss")),IF(H447="Win",E447*F447,0)-F447-G447,"")</f>
        <v/>
      </c>
      <c r="L447" s="20" t="str">
        <f>IF(N447=1,(D447-IF(H447="Win",1,0))^2,"")</f>
        <v/>
      </c>
      <c r="M447" s="15" t="n"/>
      <c r="N447" s="18">
        <f>IF(AND(COUNT(D447)=1,D447&gt;=0,D447&lt;=1,OR(H447="Win",H447="Loss")),1,0)</f>
        <v>0</v>
      </c>
      <c r="O447" s="18">
        <f>IF(AND(COUNT(D447:G447)=4,D447&gt;=0,D447&lt;=1,E447&gt;=1,F447&gt;0,G447&gt;=0),1,0)</f>
        <v>0</v>
      </c>
    </row>
    <row r="448" ht="23" customHeight="1">
      <c r="A448" s="14" t="n"/>
      <c r="B448" s="15" t="n"/>
      <c r="C448" s="15" t="n"/>
      <c r="D448" s="16" t="n"/>
      <c r="E448" s="17" t="n"/>
      <c r="F448" s="17" t="n"/>
      <c r="G448" s="17" t="n"/>
      <c r="H448" s="15" t="n"/>
      <c r="I448" s="18" t="str">
        <f>IF(COUNTA(A448:H448,M448)=0,"",IF(O448=1,IF(H448="","Open",IF(OR(H448="Win",H448="Loss"),"Settled","Check outcome")),IF(COUNT(D448:G448)&lt;4,"Incomplete","Check inputs")))</f>
        <v/>
      </c>
      <c r="J448" s="19" t="str">
        <f>IF(O448=1,D448*E448*F448-F448-G448,"")</f>
        <v/>
      </c>
      <c r="K448" s="19" t="str">
        <f>IF(AND(O448=1,OR(H448="Win",H448="Loss")),IF(H448="Win",E448*F448,0)-F448-G448,"")</f>
        <v/>
      </c>
      <c r="L448" s="20" t="str">
        <f>IF(N448=1,(D448-IF(H448="Win",1,0))^2,"")</f>
        <v/>
      </c>
      <c r="M448" s="15" t="n"/>
      <c r="N448" s="18">
        <f>IF(AND(COUNT(D448)=1,D448&gt;=0,D448&lt;=1,OR(H448="Win",H448="Loss")),1,0)</f>
        <v>0</v>
      </c>
      <c r="O448" s="18">
        <f>IF(AND(COUNT(D448:G448)=4,D448&gt;=0,D448&lt;=1,E448&gt;=1,F448&gt;0,G448&gt;=0),1,0)</f>
        <v>0</v>
      </c>
    </row>
    <row r="449" ht="23" customHeight="1">
      <c r="A449" s="14" t="n"/>
      <c r="B449" s="15" t="n"/>
      <c r="C449" s="15" t="n"/>
      <c r="D449" s="16" t="n"/>
      <c r="E449" s="17" t="n"/>
      <c r="F449" s="17" t="n"/>
      <c r="G449" s="17" t="n"/>
      <c r="H449" s="15" t="n"/>
      <c r="I449" s="18" t="str">
        <f>IF(COUNTA(A449:H449,M449)=0,"",IF(O449=1,IF(H449="","Open",IF(OR(H449="Win",H449="Loss"),"Settled","Check outcome")),IF(COUNT(D449:G449)&lt;4,"Incomplete","Check inputs")))</f>
        <v/>
      </c>
      <c r="J449" s="19" t="str">
        <f>IF(O449=1,D449*E449*F449-F449-G449,"")</f>
        <v/>
      </c>
      <c r="K449" s="19" t="str">
        <f>IF(AND(O449=1,OR(H449="Win",H449="Loss")),IF(H449="Win",E449*F449,0)-F449-G449,"")</f>
        <v/>
      </c>
      <c r="L449" s="20" t="str">
        <f>IF(N449=1,(D449-IF(H449="Win",1,0))^2,"")</f>
        <v/>
      </c>
      <c r="M449" s="15" t="n"/>
      <c r="N449" s="18">
        <f>IF(AND(COUNT(D449)=1,D449&gt;=0,D449&lt;=1,OR(H449="Win",H449="Loss")),1,0)</f>
        <v>0</v>
      </c>
      <c r="O449" s="18">
        <f>IF(AND(COUNT(D449:G449)=4,D449&gt;=0,D449&lt;=1,E449&gt;=1,F449&gt;0,G449&gt;=0),1,0)</f>
        <v>0</v>
      </c>
    </row>
    <row r="450" ht="23" customHeight="1">
      <c r="A450" s="14" t="n"/>
      <c r="B450" s="15" t="n"/>
      <c r="C450" s="15" t="n"/>
      <c r="D450" s="16" t="n"/>
      <c r="E450" s="17" t="n"/>
      <c r="F450" s="17" t="n"/>
      <c r="G450" s="17" t="n"/>
      <c r="H450" s="15" t="n"/>
      <c r="I450" s="18" t="str">
        <f>IF(COUNTA(A450:H450,M450)=0,"",IF(O450=1,IF(H450="","Open",IF(OR(H450="Win",H450="Loss"),"Settled","Check outcome")),IF(COUNT(D450:G450)&lt;4,"Incomplete","Check inputs")))</f>
        <v/>
      </c>
      <c r="J450" s="19" t="str">
        <f>IF(O450=1,D450*E450*F450-F450-G450,"")</f>
        <v/>
      </c>
      <c r="K450" s="19" t="str">
        <f>IF(AND(O450=1,OR(H450="Win",H450="Loss")),IF(H450="Win",E450*F450,0)-F450-G450,"")</f>
        <v/>
      </c>
      <c r="L450" s="20" t="str">
        <f>IF(N450=1,(D450-IF(H450="Win",1,0))^2,"")</f>
        <v/>
      </c>
      <c r="M450" s="15" t="n"/>
      <c r="N450" s="18">
        <f>IF(AND(COUNT(D450)=1,D450&gt;=0,D450&lt;=1,OR(H450="Win",H450="Loss")),1,0)</f>
        <v>0</v>
      </c>
      <c r="O450" s="18">
        <f>IF(AND(COUNT(D450:G450)=4,D450&gt;=0,D450&lt;=1,E450&gt;=1,F450&gt;0,G450&gt;=0),1,0)</f>
        <v>0</v>
      </c>
    </row>
    <row r="451" ht="23" customHeight="1">
      <c r="A451" s="14" t="n"/>
      <c r="B451" s="15" t="n"/>
      <c r="C451" s="15" t="n"/>
      <c r="D451" s="16" t="n"/>
      <c r="E451" s="17" t="n"/>
      <c r="F451" s="17" t="n"/>
      <c r="G451" s="17" t="n"/>
      <c r="H451" s="15" t="n"/>
      <c r="I451" s="18" t="str">
        <f>IF(COUNTA(A451:H451,M451)=0,"",IF(O451=1,IF(H451="","Open",IF(OR(H451="Win",H451="Loss"),"Settled","Check outcome")),IF(COUNT(D451:G451)&lt;4,"Incomplete","Check inputs")))</f>
        <v/>
      </c>
      <c r="J451" s="19" t="str">
        <f>IF(O451=1,D451*E451*F451-F451-G451,"")</f>
        <v/>
      </c>
      <c r="K451" s="19" t="str">
        <f>IF(AND(O451=1,OR(H451="Win",H451="Loss")),IF(H451="Win",E451*F451,0)-F451-G451,"")</f>
        <v/>
      </c>
      <c r="L451" s="20" t="str">
        <f>IF(N451=1,(D451-IF(H451="Win",1,0))^2,"")</f>
        <v/>
      </c>
      <c r="M451" s="15" t="n"/>
      <c r="N451" s="18">
        <f>IF(AND(COUNT(D451)=1,D451&gt;=0,D451&lt;=1,OR(H451="Win",H451="Loss")),1,0)</f>
        <v>0</v>
      </c>
      <c r="O451" s="18">
        <f>IF(AND(COUNT(D451:G451)=4,D451&gt;=0,D451&lt;=1,E451&gt;=1,F451&gt;0,G451&gt;=0),1,0)</f>
        <v>0</v>
      </c>
    </row>
    <row r="452" ht="23" customHeight="1">
      <c r="A452" s="14" t="n"/>
      <c r="B452" s="15" t="n"/>
      <c r="C452" s="15" t="n"/>
      <c r="D452" s="16" t="n"/>
      <c r="E452" s="17" t="n"/>
      <c r="F452" s="17" t="n"/>
      <c r="G452" s="17" t="n"/>
      <c r="H452" s="15" t="n"/>
      <c r="I452" s="18" t="str">
        <f>IF(COUNTA(A452:H452,M452)=0,"",IF(O452=1,IF(H452="","Open",IF(OR(H452="Win",H452="Loss"),"Settled","Check outcome")),IF(COUNT(D452:G452)&lt;4,"Incomplete","Check inputs")))</f>
        <v/>
      </c>
      <c r="J452" s="19" t="str">
        <f>IF(O452=1,D452*E452*F452-F452-G452,"")</f>
        <v/>
      </c>
      <c r="K452" s="19" t="str">
        <f>IF(AND(O452=1,OR(H452="Win",H452="Loss")),IF(H452="Win",E452*F452,0)-F452-G452,"")</f>
        <v/>
      </c>
      <c r="L452" s="20" t="str">
        <f>IF(N452=1,(D452-IF(H452="Win",1,0))^2,"")</f>
        <v/>
      </c>
      <c r="M452" s="15" t="n"/>
      <c r="N452" s="18">
        <f>IF(AND(COUNT(D452)=1,D452&gt;=0,D452&lt;=1,OR(H452="Win",H452="Loss")),1,0)</f>
        <v>0</v>
      </c>
      <c r="O452" s="18">
        <f>IF(AND(COUNT(D452:G452)=4,D452&gt;=0,D452&lt;=1,E452&gt;=1,F452&gt;0,G452&gt;=0),1,0)</f>
        <v>0</v>
      </c>
    </row>
    <row r="453" ht="23" customHeight="1">
      <c r="A453" s="14" t="n"/>
      <c r="B453" s="15" t="n"/>
      <c r="C453" s="15" t="n"/>
      <c r="D453" s="16" t="n"/>
      <c r="E453" s="17" t="n"/>
      <c r="F453" s="17" t="n"/>
      <c r="G453" s="17" t="n"/>
      <c r="H453" s="15" t="n"/>
      <c r="I453" s="18" t="str">
        <f>IF(COUNTA(A453:H453,M453)=0,"",IF(O453=1,IF(H453="","Open",IF(OR(H453="Win",H453="Loss"),"Settled","Check outcome")),IF(COUNT(D453:G453)&lt;4,"Incomplete","Check inputs")))</f>
        <v/>
      </c>
      <c r="J453" s="19" t="str">
        <f>IF(O453=1,D453*E453*F453-F453-G453,"")</f>
        <v/>
      </c>
      <c r="K453" s="19" t="str">
        <f>IF(AND(O453=1,OR(H453="Win",H453="Loss")),IF(H453="Win",E453*F453,0)-F453-G453,"")</f>
        <v/>
      </c>
      <c r="L453" s="20" t="str">
        <f>IF(N453=1,(D453-IF(H453="Win",1,0))^2,"")</f>
        <v/>
      </c>
      <c r="M453" s="15" t="n"/>
      <c r="N453" s="18">
        <f>IF(AND(COUNT(D453)=1,D453&gt;=0,D453&lt;=1,OR(H453="Win",H453="Loss")),1,0)</f>
        <v>0</v>
      </c>
      <c r="O453" s="18">
        <f>IF(AND(COUNT(D453:G453)=4,D453&gt;=0,D453&lt;=1,E453&gt;=1,F453&gt;0,G453&gt;=0),1,0)</f>
        <v>0</v>
      </c>
    </row>
    <row r="454" ht="23" customHeight="1">
      <c r="A454" s="14" t="n"/>
      <c r="B454" s="15" t="n"/>
      <c r="C454" s="15" t="n"/>
      <c r="D454" s="16" t="n"/>
      <c r="E454" s="17" t="n"/>
      <c r="F454" s="17" t="n"/>
      <c r="G454" s="17" t="n"/>
      <c r="H454" s="15" t="n"/>
      <c r="I454" s="18" t="str">
        <f>IF(COUNTA(A454:H454,M454)=0,"",IF(O454=1,IF(H454="","Open",IF(OR(H454="Win",H454="Loss"),"Settled","Check outcome")),IF(COUNT(D454:G454)&lt;4,"Incomplete","Check inputs")))</f>
        <v/>
      </c>
      <c r="J454" s="19" t="str">
        <f>IF(O454=1,D454*E454*F454-F454-G454,"")</f>
        <v/>
      </c>
      <c r="K454" s="19" t="str">
        <f>IF(AND(O454=1,OR(H454="Win",H454="Loss")),IF(H454="Win",E454*F454,0)-F454-G454,"")</f>
        <v/>
      </c>
      <c r="L454" s="20" t="str">
        <f>IF(N454=1,(D454-IF(H454="Win",1,0))^2,"")</f>
        <v/>
      </c>
      <c r="M454" s="15" t="n"/>
      <c r="N454" s="18">
        <f>IF(AND(COUNT(D454)=1,D454&gt;=0,D454&lt;=1,OR(H454="Win",H454="Loss")),1,0)</f>
        <v>0</v>
      </c>
      <c r="O454" s="18">
        <f>IF(AND(COUNT(D454:G454)=4,D454&gt;=0,D454&lt;=1,E454&gt;=1,F454&gt;0,G454&gt;=0),1,0)</f>
        <v>0</v>
      </c>
    </row>
    <row r="455" ht="23" customHeight="1">
      <c r="A455" s="14" t="n"/>
      <c r="B455" s="15" t="n"/>
      <c r="C455" s="15" t="n"/>
      <c r="D455" s="16" t="n"/>
      <c r="E455" s="17" t="n"/>
      <c r="F455" s="17" t="n"/>
      <c r="G455" s="17" t="n"/>
      <c r="H455" s="15" t="n"/>
      <c r="I455" s="18" t="str">
        <f>IF(COUNTA(A455:H455,M455)=0,"",IF(O455=1,IF(H455="","Open",IF(OR(H455="Win",H455="Loss"),"Settled","Check outcome")),IF(COUNT(D455:G455)&lt;4,"Incomplete","Check inputs")))</f>
        <v/>
      </c>
      <c r="J455" s="19" t="str">
        <f>IF(O455=1,D455*E455*F455-F455-G455,"")</f>
        <v/>
      </c>
      <c r="K455" s="19" t="str">
        <f>IF(AND(O455=1,OR(H455="Win",H455="Loss")),IF(H455="Win",E455*F455,0)-F455-G455,"")</f>
        <v/>
      </c>
      <c r="L455" s="20" t="str">
        <f>IF(N455=1,(D455-IF(H455="Win",1,0))^2,"")</f>
        <v/>
      </c>
      <c r="M455" s="15" t="n"/>
      <c r="N455" s="18">
        <f>IF(AND(COUNT(D455)=1,D455&gt;=0,D455&lt;=1,OR(H455="Win",H455="Loss")),1,0)</f>
        <v>0</v>
      </c>
      <c r="O455" s="18">
        <f>IF(AND(COUNT(D455:G455)=4,D455&gt;=0,D455&lt;=1,E455&gt;=1,F455&gt;0,G455&gt;=0),1,0)</f>
        <v>0</v>
      </c>
    </row>
    <row r="456" ht="23" customHeight="1">
      <c r="A456" s="14" t="n"/>
      <c r="B456" s="15" t="n"/>
      <c r="C456" s="15" t="n"/>
      <c r="D456" s="16" t="n"/>
      <c r="E456" s="17" t="n"/>
      <c r="F456" s="17" t="n"/>
      <c r="G456" s="17" t="n"/>
      <c r="H456" s="15" t="n"/>
      <c r="I456" s="18" t="str">
        <f>IF(COUNTA(A456:H456,M456)=0,"",IF(O456=1,IF(H456="","Open",IF(OR(H456="Win",H456="Loss"),"Settled","Check outcome")),IF(COUNT(D456:G456)&lt;4,"Incomplete","Check inputs")))</f>
        <v/>
      </c>
      <c r="J456" s="19" t="str">
        <f>IF(O456=1,D456*E456*F456-F456-G456,"")</f>
        <v/>
      </c>
      <c r="K456" s="19" t="str">
        <f>IF(AND(O456=1,OR(H456="Win",H456="Loss")),IF(H456="Win",E456*F456,0)-F456-G456,"")</f>
        <v/>
      </c>
      <c r="L456" s="20" t="str">
        <f>IF(N456=1,(D456-IF(H456="Win",1,0))^2,"")</f>
        <v/>
      </c>
      <c r="M456" s="15" t="n"/>
      <c r="N456" s="18">
        <f>IF(AND(COUNT(D456)=1,D456&gt;=0,D456&lt;=1,OR(H456="Win",H456="Loss")),1,0)</f>
        <v>0</v>
      </c>
      <c r="O456" s="18">
        <f>IF(AND(COUNT(D456:G456)=4,D456&gt;=0,D456&lt;=1,E456&gt;=1,F456&gt;0,G456&gt;=0),1,0)</f>
        <v>0</v>
      </c>
    </row>
    <row r="457" ht="23" customHeight="1">
      <c r="A457" s="14" t="n"/>
      <c r="B457" s="15" t="n"/>
      <c r="C457" s="15" t="n"/>
      <c r="D457" s="16" t="n"/>
      <c r="E457" s="17" t="n"/>
      <c r="F457" s="17" t="n"/>
      <c r="G457" s="17" t="n"/>
      <c r="H457" s="15" t="n"/>
      <c r="I457" s="18" t="str">
        <f>IF(COUNTA(A457:H457,M457)=0,"",IF(O457=1,IF(H457="","Open",IF(OR(H457="Win",H457="Loss"),"Settled","Check outcome")),IF(COUNT(D457:G457)&lt;4,"Incomplete","Check inputs")))</f>
        <v/>
      </c>
      <c r="J457" s="19" t="str">
        <f>IF(O457=1,D457*E457*F457-F457-G457,"")</f>
        <v/>
      </c>
      <c r="K457" s="19" t="str">
        <f>IF(AND(O457=1,OR(H457="Win",H457="Loss")),IF(H457="Win",E457*F457,0)-F457-G457,"")</f>
        <v/>
      </c>
      <c r="L457" s="20" t="str">
        <f>IF(N457=1,(D457-IF(H457="Win",1,0))^2,"")</f>
        <v/>
      </c>
      <c r="M457" s="15" t="n"/>
      <c r="N457" s="18">
        <f>IF(AND(COUNT(D457)=1,D457&gt;=0,D457&lt;=1,OR(H457="Win",H457="Loss")),1,0)</f>
        <v>0</v>
      </c>
      <c r="O457" s="18">
        <f>IF(AND(COUNT(D457:G457)=4,D457&gt;=0,D457&lt;=1,E457&gt;=1,F457&gt;0,G457&gt;=0),1,0)</f>
        <v>0</v>
      </c>
    </row>
    <row r="458" ht="23" customHeight="1">
      <c r="A458" s="14" t="n"/>
      <c r="B458" s="15" t="n"/>
      <c r="C458" s="15" t="n"/>
      <c r="D458" s="16" t="n"/>
      <c r="E458" s="17" t="n"/>
      <c r="F458" s="17" t="n"/>
      <c r="G458" s="17" t="n"/>
      <c r="H458" s="15" t="n"/>
      <c r="I458" s="18" t="str">
        <f>IF(COUNTA(A458:H458,M458)=0,"",IF(O458=1,IF(H458="","Open",IF(OR(H458="Win",H458="Loss"),"Settled","Check outcome")),IF(COUNT(D458:G458)&lt;4,"Incomplete","Check inputs")))</f>
        <v/>
      </c>
      <c r="J458" s="19" t="str">
        <f>IF(O458=1,D458*E458*F458-F458-G458,"")</f>
        <v/>
      </c>
      <c r="K458" s="19" t="str">
        <f>IF(AND(O458=1,OR(H458="Win",H458="Loss")),IF(H458="Win",E458*F458,0)-F458-G458,"")</f>
        <v/>
      </c>
      <c r="L458" s="20" t="str">
        <f>IF(N458=1,(D458-IF(H458="Win",1,0))^2,"")</f>
        <v/>
      </c>
      <c r="M458" s="15" t="n"/>
      <c r="N458" s="18">
        <f>IF(AND(COUNT(D458)=1,D458&gt;=0,D458&lt;=1,OR(H458="Win",H458="Loss")),1,0)</f>
        <v>0</v>
      </c>
      <c r="O458" s="18">
        <f>IF(AND(COUNT(D458:G458)=4,D458&gt;=0,D458&lt;=1,E458&gt;=1,F458&gt;0,G458&gt;=0),1,0)</f>
        <v>0</v>
      </c>
    </row>
    <row r="459" ht="23" customHeight="1">
      <c r="A459" s="14" t="n"/>
      <c r="B459" s="15" t="n"/>
      <c r="C459" s="15" t="n"/>
      <c r="D459" s="16" t="n"/>
      <c r="E459" s="17" t="n"/>
      <c r="F459" s="17" t="n"/>
      <c r="G459" s="17" t="n"/>
      <c r="H459" s="15" t="n"/>
      <c r="I459" s="18" t="str">
        <f>IF(COUNTA(A459:H459,M459)=0,"",IF(O459=1,IF(H459="","Open",IF(OR(H459="Win",H459="Loss"),"Settled","Check outcome")),IF(COUNT(D459:G459)&lt;4,"Incomplete","Check inputs")))</f>
        <v/>
      </c>
      <c r="J459" s="19" t="str">
        <f>IF(O459=1,D459*E459*F459-F459-G459,"")</f>
        <v/>
      </c>
      <c r="K459" s="19" t="str">
        <f>IF(AND(O459=1,OR(H459="Win",H459="Loss")),IF(H459="Win",E459*F459,0)-F459-G459,"")</f>
        <v/>
      </c>
      <c r="L459" s="20" t="str">
        <f>IF(N459=1,(D459-IF(H459="Win",1,0))^2,"")</f>
        <v/>
      </c>
      <c r="M459" s="15" t="n"/>
      <c r="N459" s="18">
        <f>IF(AND(COUNT(D459)=1,D459&gt;=0,D459&lt;=1,OR(H459="Win",H459="Loss")),1,0)</f>
        <v>0</v>
      </c>
      <c r="O459" s="18">
        <f>IF(AND(COUNT(D459:G459)=4,D459&gt;=0,D459&lt;=1,E459&gt;=1,F459&gt;0,G459&gt;=0),1,0)</f>
        <v>0</v>
      </c>
    </row>
    <row r="460" ht="23" customHeight="1">
      <c r="A460" s="14" t="n"/>
      <c r="B460" s="15" t="n"/>
      <c r="C460" s="15" t="n"/>
      <c r="D460" s="16" t="n"/>
      <c r="E460" s="17" t="n"/>
      <c r="F460" s="17" t="n"/>
      <c r="G460" s="17" t="n"/>
      <c r="H460" s="15" t="n"/>
      <c r="I460" s="18" t="str">
        <f>IF(COUNTA(A460:H460,M460)=0,"",IF(O460=1,IF(H460="","Open",IF(OR(H460="Win",H460="Loss"),"Settled","Check outcome")),IF(COUNT(D460:G460)&lt;4,"Incomplete","Check inputs")))</f>
        <v/>
      </c>
      <c r="J460" s="19" t="str">
        <f>IF(O460=1,D460*E460*F460-F460-G460,"")</f>
        <v/>
      </c>
      <c r="K460" s="19" t="str">
        <f>IF(AND(O460=1,OR(H460="Win",H460="Loss")),IF(H460="Win",E460*F460,0)-F460-G460,"")</f>
        <v/>
      </c>
      <c r="L460" s="20" t="str">
        <f>IF(N460=1,(D460-IF(H460="Win",1,0))^2,"")</f>
        <v/>
      </c>
      <c r="M460" s="15" t="n"/>
      <c r="N460" s="18">
        <f>IF(AND(COUNT(D460)=1,D460&gt;=0,D460&lt;=1,OR(H460="Win",H460="Loss")),1,0)</f>
        <v>0</v>
      </c>
      <c r="O460" s="18">
        <f>IF(AND(COUNT(D460:G460)=4,D460&gt;=0,D460&lt;=1,E460&gt;=1,F460&gt;0,G460&gt;=0),1,0)</f>
        <v>0</v>
      </c>
    </row>
    <row r="461" ht="23" customHeight="1">
      <c r="A461" s="14" t="n"/>
      <c r="B461" s="15" t="n"/>
      <c r="C461" s="15" t="n"/>
      <c r="D461" s="16" t="n"/>
      <c r="E461" s="17" t="n"/>
      <c r="F461" s="17" t="n"/>
      <c r="G461" s="17" t="n"/>
      <c r="H461" s="15" t="n"/>
      <c r="I461" s="18" t="str">
        <f>IF(COUNTA(A461:H461,M461)=0,"",IF(O461=1,IF(H461="","Open",IF(OR(H461="Win",H461="Loss"),"Settled","Check outcome")),IF(COUNT(D461:G461)&lt;4,"Incomplete","Check inputs")))</f>
        <v/>
      </c>
      <c r="J461" s="19" t="str">
        <f>IF(O461=1,D461*E461*F461-F461-G461,"")</f>
        <v/>
      </c>
      <c r="K461" s="19" t="str">
        <f>IF(AND(O461=1,OR(H461="Win",H461="Loss")),IF(H461="Win",E461*F461,0)-F461-G461,"")</f>
        <v/>
      </c>
      <c r="L461" s="20" t="str">
        <f>IF(N461=1,(D461-IF(H461="Win",1,0))^2,"")</f>
        <v/>
      </c>
      <c r="M461" s="15" t="n"/>
      <c r="N461" s="18">
        <f>IF(AND(COUNT(D461)=1,D461&gt;=0,D461&lt;=1,OR(H461="Win",H461="Loss")),1,0)</f>
        <v>0</v>
      </c>
      <c r="O461" s="18">
        <f>IF(AND(COUNT(D461:G461)=4,D461&gt;=0,D461&lt;=1,E461&gt;=1,F461&gt;0,G461&gt;=0),1,0)</f>
        <v>0</v>
      </c>
    </row>
    <row r="462" ht="23" customHeight="1">
      <c r="A462" s="14" t="n"/>
      <c r="B462" s="15" t="n"/>
      <c r="C462" s="15" t="n"/>
      <c r="D462" s="16" t="n"/>
      <c r="E462" s="17" t="n"/>
      <c r="F462" s="17" t="n"/>
      <c r="G462" s="17" t="n"/>
      <c r="H462" s="15" t="n"/>
      <c r="I462" s="18" t="str">
        <f>IF(COUNTA(A462:H462,M462)=0,"",IF(O462=1,IF(H462="","Open",IF(OR(H462="Win",H462="Loss"),"Settled","Check outcome")),IF(COUNT(D462:G462)&lt;4,"Incomplete","Check inputs")))</f>
        <v/>
      </c>
      <c r="J462" s="19" t="str">
        <f>IF(O462=1,D462*E462*F462-F462-G462,"")</f>
        <v/>
      </c>
      <c r="K462" s="19" t="str">
        <f>IF(AND(O462=1,OR(H462="Win",H462="Loss")),IF(H462="Win",E462*F462,0)-F462-G462,"")</f>
        <v/>
      </c>
      <c r="L462" s="20" t="str">
        <f>IF(N462=1,(D462-IF(H462="Win",1,0))^2,"")</f>
        <v/>
      </c>
      <c r="M462" s="15" t="n"/>
      <c r="N462" s="18">
        <f>IF(AND(COUNT(D462)=1,D462&gt;=0,D462&lt;=1,OR(H462="Win",H462="Loss")),1,0)</f>
        <v>0</v>
      </c>
      <c r="O462" s="18">
        <f>IF(AND(COUNT(D462:G462)=4,D462&gt;=0,D462&lt;=1,E462&gt;=1,F462&gt;0,G462&gt;=0),1,0)</f>
        <v>0</v>
      </c>
    </row>
    <row r="463" ht="23" customHeight="1">
      <c r="A463" s="14" t="n"/>
      <c r="B463" s="15" t="n"/>
      <c r="C463" s="15" t="n"/>
      <c r="D463" s="16" t="n"/>
      <c r="E463" s="17" t="n"/>
      <c r="F463" s="17" t="n"/>
      <c r="G463" s="17" t="n"/>
      <c r="H463" s="15" t="n"/>
      <c r="I463" s="18" t="str">
        <f>IF(COUNTA(A463:H463,M463)=0,"",IF(O463=1,IF(H463="","Open",IF(OR(H463="Win",H463="Loss"),"Settled","Check outcome")),IF(COUNT(D463:G463)&lt;4,"Incomplete","Check inputs")))</f>
        <v/>
      </c>
      <c r="J463" s="19" t="str">
        <f>IF(O463=1,D463*E463*F463-F463-G463,"")</f>
        <v/>
      </c>
      <c r="K463" s="19" t="str">
        <f>IF(AND(O463=1,OR(H463="Win",H463="Loss")),IF(H463="Win",E463*F463,0)-F463-G463,"")</f>
        <v/>
      </c>
      <c r="L463" s="20" t="str">
        <f>IF(N463=1,(D463-IF(H463="Win",1,0))^2,"")</f>
        <v/>
      </c>
      <c r="M463" s="15" t="n"/>
      <c r="N463" s="18">
        <f>IF(AND(COUNT(D463)=1,D463&gt;=0,D463&lt;=1,OR(H463="Win",H463="Loss")),1,0)</f>
        <v>0</v>
      </c>
      <c r="O463" s="18">
        <f>IF(AND(COUNT(D463:G463)=4,D463&gt;=0,D463&lt;=1,E463&gt;=1,F463&gt;0,G463&gt;=0),1,0)</f>
        <v>0</v>
      </c>
    </row>
    <row r="464" ht="23" customHeight="1">
      <c r="A464" s="14" t="n"/>
      <c r="B464" s="15" t="n"/>
      <c r="C464" s="15" t="n"/>
      <c r="D464" s="16" t="n"/>
      <c r="E464" s="17" t="n"/>
      <c r="F464" s="17" t="n"/>
      <c r="G464" s="17" t="n"/>
      <c r="H464" s="15" t="n"/>
      <c r="I464" s="18" t="str">
        <f>IF(COUNTA(A464:H464,M464)=0,"",IF(O464=1,IF(H464="","Open",IF(OR(H464="Win",H464="Loss"),"Settled","Check outcome")),IF(COUNT(D464:G464)&lt;4,"Incomplete","Check inputs")))</f>
        <v/>
      </c>
      <c r="J464" s="19" t="str">
        <f>IF(O464=1,D464*E464*F464-F464-G464,"")</f>
        <v/>
      </c>
      <c r="K464" s="19" t="str">
        <f>IF(AND(O464=1,OR(H464="Win",H464="Loss")),IF(H464="Win",E464*F464,0)-F464-G464,"")</f>
        <v/>
      </c>
      <c r="L464" s="20" t="str">
        <f>IF(N464=1,(D464-IF(H464="Win",1,0))^2,"")</f>
        <v/>
      </c>
      <c r="M464" s="15" t="n"/>
      <c r="N464" s="18">
        <f>IF(AND(COUNT(D464)=1,D464&gt;=0,D464&lt;=1,OR(H464="Win",H464="Loss")),1,0)</f>
        <v>0</v>
      </c>
      <c r="O464" s="18">
        <f>IF(AND(COUNT(D464:G464)=4,D464&gt;=0,D464&lt;=1,E464&gt;=1,F464&gt;0,G464&gt;=0),1,0)</f>
        <v>0</v>
      </c>
    </row>
    <row r="465" ht="23" customHeight="1">
      <c r="A465" s="14" t="n"/>
      <c r="B465" s="15" t="n"/>
      <c r="C465" s="15" t="n"/>
      <c r="D465" s="16" t="n"/>
      <c r="E465" s="17" t="n"/>
      <c r="F465" s="17" t="n"/>
      <c r="G465" s="17" t="n"/>
      <c r="H465" s="15" t="n"/>
      <c r="I465" s="18" t="str">
        <f>IF(COUNTA(A465:H465,M465)=0,"",IF(O465=1,IF(H465="","Open",IF(OR(H465="Win",H465="Loss"),"Settled","Check outcome")),IF(COUNT(D465:G465)&lt;4,"Incomplete","Check inputs")))</f>
        <v/>
      </c>
      <c r="J465" s="19" t="str">
        <f>IF(O465=1,D465*E465*F465-F465-G465,"")</f>
        <v/>
      </c>
      <c r="K465" s="19" t="str">
        <f>IF(AND(O465=1,OR(H465="Win",H465="Loss")),IF(H465="Win",E465*F465,0)-F465-G465,"")</f>
        <v/>
      </c>
      <c r="L465" s="20" t="str">
        <f>IF(N465=1,(D465-IF(H465="Win",1,0))^2,"")</f>
        <v/>
      </c>
      <c r="M465" s="15" t="n"/>
      <c r="N465" s="18">
        <f>IF(AND(COUNT(D465)=1,D465&gt;=0,D465&lt;=1,OR(H465="Win",H465="Loss")),1,0)</f>
        <v>0</v>
      </c>
      <c r="O465" s="18">
        <f>IF(AND(COUNT(D465:G465)=4,D465&gt;=0,D465&lt;=1,E465&gt;=1,F465&gt;0,G465&gt;=0),1,0)</f>
        <v>0</v>
      </c>
    </row>
    <row r="466" ht="23" customHeight="1">
      <c r="A466" s="14" t="n"/>
      <c r="B466" s="15" t="n"/>
      <c r="C466" s="15" t="n"/>
      <c r="D466" s="16" t="n"/>
      <c r="E466" s="17" t="n"/>
      <c r="F466" s="17" t="n"/>
      <c r="G466" s="17" t="n"/>
      <c r="H466" s="15" t="n"/>
      <c r="I466" s="18" t="str">
        <f>IF(COUNTA(A466:H466,M466)=0,"",IF(O466=1,IF(H466="","Open",IF(OR(H466="Win",H466="Loss"),"Settled","Check outcome")),IF(COUNT(D466:G466)&lt;4,"Incomplete","Check inputs")))</f>
        <v/>
      </c>
      <c r="J466" s="19" t="str">
        <f>IF(O466=1,D466*E466*F466-F466-G466,"")</f>
        <v/>
      </c>
      <c r="K466" s="19" t="str">
        <f>IF(AND(O466=1,OR(H466="Win",H466="Loss")),IF(H466="Win",E466*F466,0)-F466-G466,"")</f>
        <v/>
      </c>
      <c r="L466" s="20" t="str">
        <f>IF(N466=1,(D466-IF(H466="Win",1,0))^2,"")</f>
        <v/>
      </c>
      <c r="M466" s="15" t="n"/>
      <c r="N466" s="18">
        <f>IF(AND(COUNT(D466)=1,D466&gt;=0,D466&lt;=1,OR(H466="Win",H466="Loss")),1,0)</f>
        <v>0</v>
      </c>
      <c r="O466" s="18">
        <f>IF(AND(COUNT(D466:G466)=4,D466&gt;=0,D466&lt;=1,E466&gt;=1,F466&gt;0,G466&gt;=0),1,0)</f>
        <v>0</v>
      </c>
    </row>
    <row r="467" ht="23" customHeight="1">
      <c r="A467" s="14" t="n"/>
      <c r="B467" s="15" t="n"/>
      <c r="C467" s="15" t="n"/>
      <c r="D467" s="16" t="n"/>
      <c r="E467" s="17" t="n"/>
      <c r="F467" s="17" t="n"/>
      <c r="G467" s="17" t="n"/>
      <c r="H467" s="15" t="n"/>
      <c r="I467" s="18" t="str">
        <f>IF(COUNTA(A467:H467,M467)=0,"",IF(O467=1,IF(H467="","Open",IF(OR(H467="Win",H467="Loss"),"Settled","Check outcome")),IF(COUNT(D467:G467)&lt;4,"Incomplete","Check inputs")))</f>
        <v/>
      </c>
      <c r="J467" s="19" t="str">
        <f>IF(O467=1,D467*E467*F467-F467-G467,"")</f>
        <v/>
      </c>
      <c r="K467" s="19" t="str">
        <f>IF(AND(O467=1,OR(H467="Win",H467="Loss")),IF(H467="Win",E467*F467,0)-F467-G467,"")</f>
        <v/>
      </c>
      <c r="L467" s="20" t="str">
        <f>IF(N467=1,(D467-IF(H467="Win",1,0))^2,"")</f>
        <v/>
      </c>
      <c r="M467" s="15" t="n"/>
      <c r="N467" s="18">
        <f>IF(AND(COUNT(D467)=1,D467&gt;=0,D467&lt;=1,OR(H467="Win",H467="Loss")),1,0)</f>
        <v>0</v>
      </c>
      <c r="O467" s="18">
        <f>IF(AND(COUNT(D467:G467)=4,D467&gt;=0,D467&lt;=1,E467&gt;=1,F467&gt;0,G467&gt;=0),1,0)</f>
        <v>0</v>
      </c>
    </row>
    <row r="468" ht="23" customHeight="1">
      <c r="A468" s="14" t="n"/>
      <c r="B468" s="15" t="n"/>
      <c r="C468" s="15" t="n"/>
      <c r="D468" s="16" t="n"/>
      <c r="E468" s="17" t="n"/>
      <c r="F468" s="17" t="n"/>
      <c r="G468" s="17" t="n"/>
      <c r="H468" s="15" t="n"/>
      <c r="I468" s="18" t="str">
        <f>IF(COUNTA(A468:H468,M468)=0,"",IF(O468=1,IF(H468="","Open",IF(OR(H468="Win",H468="Loss"),"Settled","Check outcome")),IF(COUNT(D468:G468)&lt;4,"Incomplete","Check inputs")))</f>
        <v/>
      </c>
      <c r="J468" s="19" t="str">
        <f>IF(O468=1,D468*E468*F468-F468-G468,"")</f>
        <v/>
      </c>
      <c r="K468" s="19" t="str">
        <f>IF(AND(O468=1,OR(H468="Win",H468="Loss")),IF(H468="Win",E468*F468,0)-F468-G468,"")</f>
        <v/>
      </c>
      <c r="L468" s="20" t="str">
        <f>IF(N468=1,(D468-IF(H468="Win",1,0))^2,"")</f>
        <v/>
      </c>
      <c r="M468" s="15" t="n"/>
      <c r="N468" s="18">
        <f>IF(AND(COUNT(D468)=1,D468&gt;=0,D468&lt;=1,OR(H468="Win",H468="Loss")),1,0)</f>
        <v>0</v>
      </c>
      <c r="O468" s="18">
        <f>IF(AND(COUNT(D468:G468)=4,D468&gt;=0,D468&lt;=1,E468&gt;=1,F468&gt;0,G468&gt;=0),1,0)</f>
        <v>0</v>
      </c>
    </row>
    <row r="469" ht="23" customHeight="1">
      <c r="A469" s="14" t="n"/>
      <c r="B469" s="15" t="n"/>
      <c r="C469" s="15" t="n"/>
      <c r="D469" s="16" t="n"/>
      <c r="E469" s="17" t="n"/>
      <c r="F469" s="17" t="n"/>
      <c r="G469" s="17" t="n"/>
      <c r="H469" s="15" t="n"/>
      <c r="I469" s="18" t="str">
        <f>IF(COUNTA(A469:H469,M469)=0,"",IF(O469=1,IF(H469="","Open",IF(OR(H469="Win",H469="Loss"),"Settled","Check outcome")),IF(COUNT(D469:G469)&lt;4,"Incomplete","Check inputs")))</f>
        <v/>
      </c>
      <c r="J469" s="19" t="str">
        <f>IF(O469=1,D469*E469*F469-F469-G469,"")</f>
        <v/>
      </c>
      <c r="K469" s="19" t="str">
        <f>IF(AND(O469=1,OR(H469="Win",H469="Loss")),IF(H469="Win",E469*F469,0)-F469-G469,"")</f>
        <v/>
      </c>
      <c r="L469" s="20" t="str">
        <f>IF(N469=1,(D469-IF(H469="Win",1,0))^2,"")</f>
        <v/>
      </c>
      <c r="M469" s="15" t="n"/>
      <c r="N469" s="18">
        <f>IF(AND(COUNT(D469)=1,D469&gt;=0,D469&lt;=1,OR(H469="Win",H469="Loss")),1,0)</f>
        <v>0</v>
      </c>
      <c r="O469" s="18">
        <f>IF(AND(COUNT(D469:G469)=4,D469&gt;=0,D469&lt;=1,E469&gt;=1,F469&gt;0,G469&gt;=0),1,0)</f>
        <v>0</v>
      </c>
    </row>
    <row r="470" ht="23" customHeight="1">
      <c r="A470" s="14" t="n"/>
      <c r="B470" s="15" t="n"/>
      <c r="C470" s="15" t="n"/>
      <c r="D470" s="16" t="n"/>
      <c r="E470" s="17" t="n"/>
      <c r="F470" s="17" t="n"/>
      <c r="G470" s="17" t="n"/>
      <c r="H470" s="15" t="n"/>
      <c r="I470" s="18" t="str">
        <f>IF(COUNTA(A470:H470,M470)=0,"",IF(O470=1,IF(H470="","Open",IF(OR(H470="Win",H470="Loss"),"Settled","Check outcome")),IF(COUNT(D470:G470)&lt;4,"Incomplete","Check inputs")))</f>
        <v/>
      </c>
      <c r="J470" s="19" t="str">
        <f>IF(O470=1,D470*E470*F470-F470-G470,"")</f>
        <v/>
      </c>
      <c r="K470" s="19" t="str">
        <f>IF(AND(O470=1,OR(H470="Win",H470="Loss")),IF(H470="Win",E470*F470,0)-F470-G470,"")</f>
        <v/>
      </c>
      <c r="L470" s="20" t="str">
        <f>IF(N470=1,(D470-IF(H470="Win",1,0))^2,"")</f>
        <v/>
      </c>
      <c r="M470" s="15" t="n"/>
      <c r="N470" s="18">
        <f>IF(AND(COUNT(D470)=1,D470&gt;=0,D470&lt;=1,OR(H470="Win",H470="Loss")),1,0)</f>
        <v>0</v>
      </c>
      <c r="O470" s="18">
        <f>IF(AND(COUNT(D470:G470)=4,D470&gt;=0,D470&lt;=1,E470&gt;=1,F470&gt;0,G470&gt;=0),1,0)</f>
        <v>0</v>
      </c>
    </row>
    <row r="471" ht="23" customHeight="1">
      <c r="A471" s="14" t="n"/>
      <c r="B471" s="15" t="n"/>
      <c r="C471" s="15" t="n"/>
      <c r="D471" s="16" t="n"/>
      <c r="E471" s="17" t="n"/>
      <c r="F471" s="17" t="n"/>
      <c r="G471" s="17" t="n"/>
      <c r="H471" s="15" t="n"/>
      <c r="I471" s="18" t="str">
        <f>IF(COUNTA(A471:H471,M471)=0,"",IF(O471=1,IF(H471="","Open",IF(OR(H471="Win",H471="Loss"),"Settled","Check outcome")),IF(COUNT(D471:G471)&lt;4,"Incomplete","Check inputs")))</f>
        <v/>
      </c>
      <c r="J471" s="19" t="str">
        <f>IF(O471=1,D471*E471*F471-F471-G471,"")</f>
        <v/>
      </c>
      <c r="K471" s="19" t="str">
        <f>IF(AND(O471=1,OR(H471="Win",H471="Loss")),IF(H471="Win",E471*F471,0)-F471-G471,"")</f>
        <v/>
      </c>
      <c r="L471" s="20" t="str">
        <f>IF(N471=1,(D471-IF(H471="Win",1,0))^2,"")</f>
        <v/>
      </c>
      <c r="M471" s="15" t="n"/>
      <c r="N471" s="18">
        <f>IF(AND(COUNT(D471)=1,D471&gt;=0,D471&lt;=1,OR(H471="Win",H471="Loss")),1,0)</f>
        <v>0</v>
      </c>
      <c r="O471" s="18">
        <f>IF(AND(COUNT(D471:G471)=4,D471&gt;=0,D471&lt;=1,E471&gt;=1,F471&gt;0,G471&gt;=0),1,0)</f>
        <v>0</v>
      </c>
    </row>
    <row r="472" ht="23" customHeight="1">
      <c r="A472" s="14" t="n"/>
      <c r="B472" s="15" t="n"/>
      <c r="C472" s="15" t="n"/>
      <c r="D472" s="16" t="n"/>
      <c r="E472" s="17" t="n"/>
      <c r="F472" s="17" t="n"/>
      <c r="G472" s="17" t="n"/>
      <c r="H472" s="15" t="n"/>
      <c r="I472" s="18" t="str">
        <f>IF(COUNTA(A472:H472,M472)=0,"",IF(O472=1,IF(H472="","Open",IF(OR(H472="Win",H472="Loss"),"Settled","Check outcome")),IF(COUNT(D472:G472)&lt;4,"Incomplete","Check inputs")))</f>
        <v/>
      </c>
      <c r="J472" s="19" t="str">
        <f>IF(O472=1,D472*E472*F472-F472-G472,"")</f>
        <v/>
      </c>
      <c r="K472" s="19" t="str">
        <f>IF(AND(O472=1,OR(H472="Win",H472="Loss")),IF(H472="Win",E472*F472,0)-F472-G472,"")</f>
        <v/>
      </c>
      <c r="L472" s="20" t="str">
        <f>IF(N472=1,(D472-IF(H472="Win",1,0))^2,"")</f>
        <v/>
      </c>
      <c r="M472" s="15" t="n"/>
      <c r="N472" s="18">
        <f>IF(AND(COUNT(D472)=1,D472&gt;=0,D472&lt;=1,OR(H472="Win",H472="Loss")),1,0)</f>
        <v>0</v>
      </c>
      <c r="O472" s="18">
        <f>IF(AND(COUNT(D472:G472)=4,D472&gt;=0,D472&lt;=1,E472&gt;=1,F472&gt;0,G472&gt;=0),1,0)</f>
        <v>0</v>
      </c>
    </row>
    <row r="473" ht="23" customHeight="1">
      <c r="A473" s="14" t="n"/>
      <c r="B473" s="15" t="n"/>
      <c r="C473" s="15" t="n"/>
      <c r="D473" s="16" t="n"/>
      <c r="E473" s="17" t="n"/>
      <c r="F473" s="17" t="n"/>
      <c r="G473" s="17" t="n"/>
      <c r="H473" s="15" t="n"/>
      <c r="I473" s="18" t="str">
        <f>IF(COUNTA(A473:H473,M473)=0,"",IF(O473=1,IF(H473="","Open",IF(OR(H473="Win",H473="Loss"),"Settled","Check outcome")),IF(COUNT(D473:G473)&lt;4,"Incomplete","Check inputs")))</f>
        <v/>
      </c>
      <c r="J473" s="19" t="str">
        <f>IF(O473=1,D473*E473*F473-F473-G473,"")</f>
        <v/>
      </c>
      <c r="K473" s="19" t="str">
        <f>IF(AND(O473=1,OR(H473="Win",H473="Loss")),IF(H473="Win",E473*F473,0)-F473-G473,"")</f>
        <v/>
      </c>
      <c r="L473" s="20" t="str">
        <f>IF(N473=1,(D473-IF(H473="Win",1,0))^2,"")</f>
        <v/>
      </c>
      <c r="M473" s="15" t="n"/>
      <c r="N473" s="18">
        <f>IF(AND(COUNT(D473)=1,D473&gt;=0,D473&lt;=1,OR(H473="Win",H473="Loss")),1,0)</f>
        <v>0</v>
      </c>
      <c r="O473" s="18">
        <f>IF(AND(COUNT(D473:G473)=4,D473&gt;=0,D473&lt;=1,E473&gt;=1,F473&gt;0,G473&gt;=0),1,0)</f>
        <v>0</v>
      </c>
    </row>
    <row r="474" ht="23" customHeight="1">
      <c r="A474" s="14" t="n"/>
      <c r="B474" s="15" t="n"/>
      <c r="C474" s="15" t="n"/>
      <c r="D474" s="16" t="n"/>
      <c r="E474" s="17" t="n"/>
      <c r="F474" s="17" t="n"/>
      <c r="G474" s="17" t="n"/>
      <c r="H474" s="15" t="n"/>
      <c r="I474" s="18" t="str">
        <f>IF(COUNTA(A474:H474,M474)=0,"",IF(O474=1,IF(H474="","Open",IF(OR(H474="Win",H474="Loss"),"Settled","Check outcome")),IF(COUNT(D474:G474)&lt;4,"Incomplete","Check inputs")))</f>
        <v/>
      </c>
      <c r="J474" s="19" t="str">
        <f>IF(O474=1,D474*E474*F474-F474-G474,"")</f>
        <v/>
      </c>
      <c r="K474" s="19" t="str">
        <f>IF(AND(O474=1,OR(H474="Win",H474="Loss")),IF(H474="Win",E474*F474,0)-F474-G474,"")</f>
        <v/>
      </c>
      <c r="L474" s="20" t="str">
        <f>IF(N474=1,(D474-IF(H474="Win",1,0))^2,"")</f>
        <v/>
      </c>
      <c r="M474" s="15" t="n"/>
      <c r="N474" s="18">
        <f>IF(AND(COUNT(D474)=1,D474&gt;=0,D474&lt;=1,OR(H474="Win",H474="Loss")),1,0)</f>
        <v>0</v>
      </c>
      <c r="O474" s="18">
        <f>IF(AND(COUNT(D474:G474)=4,D474&gt;=0,D474&lt;=1,E474&gt;=1,F474&gt;0,G474&gt;=0),1,0)</f>
        <v>0</v>
      </c>
    </row>
    <row r="475" ht="23" customHeight="1">
      <c r="A475" s="14" t="n"/>
      <c r="B475" s="15" t="n"/>
      <c r="C475" s="15" t="n"/>
      <c r="D475" s="16" t="n"/>
      <c r="E475" s="17" t="n"/>
      <c r="F475" s="17" t="n"/>
      <c r="G475" s="17" t="n"/>
      <c r="H475" s="15" t="n"/>
      <c r="I475" s="18" t="str">
        <f>IF(COUNTA(A475:H475,M475)=0,"",IF(O475=1,IF(H475="","Open",IF(OR(H475="Win",H475="Loss"),"Settled","Check outcome")),IF(COUNT(D475:G475)&lt;4,"Incomplete","Check inputs")))</f>
        <v/>
      </c>
      <c r="J475" s="19" t="str">
        <f>IF(O475=1,D475*E475*F475-F475-G475,"")</f>
        <v/>
      </c>
      <c r="K475" s="19" t="str">
        <f>IF(AND(O475=1,OR(H475="Win",H475="Loss")),IF(H475="Win",E475*F475,0)-F475-G475,"")</f>
        <v/>
      </c>
      <c r="L475" s="20" t="str">
        <f>IF(N475=1,(D475-IF(H475="Win",1,0))^2,"")</f>
        <v/>
      </c>
      <c r="M475" s="15" t="n"/>
      <c r="N475" s="18">
        <f>IF(AND(COUNT(D475)=1,D475&gt;=0,D475&lt;=1,OR(H475="Win",H475="Loss")),1,0)</f>
        <v>0</v>
      </c>
      <c r="O475" s="18">
        <f>IF(AND(COUNT(D475:G475)=4,D475&gt;=0,D475&lt;=1,E475&gt;=1,F475&gt;0,G475&gt;=0),1,0)</f>
        <v>0</v>
      </c>
    </row>
    <row r="476" ht="23" customHeight="1">
      <c r="A476" s="14" t="n"/>
      <c r="B476" s="15" t="n"/>
      <c r="C476" s="15" t="n"/>
      <c r="D476" s="16" t="n"/>
      <c r="E476" s="17" t="n"/>
      <c r="F476" s="17" t="n"/>
      <c r="G476" s="17" t="n"/>
      <c r="H476" s="15" t="n"/>
      <c r="I476" s="18" t="str">
        <f>IF(COUNTA(A476:H476,M476)=0,"",IF(O476=1,IF(H476="","Open",IF(OR(H476="Win",H476="Loss"),"Settled","Check outcome")),IF(COUNT(D476:G476)&lt;4,"Incomplete","Check inputs")))</f>
        <v/>
      </c>
      <c r="J476" s="19" t="str">
        <f>IF(O476=1,D476*E476*F476-F476-G476,"")</f>
        <v/>
      </c>
      <c r="K476" s="19" t="str">
        <f>IF(AND(O476=1,OR(H476="Win",H476="Loss")),IF(H476="Win",E476*F476,0)-F476-G476,"")</f>
        <v/>
      </c>
      <c r="L476" s="20" t="str">
        <f>IF(N476=1,(D476-IF(H476="Win",1,0))^2,"")</f>
        <v/>
      </c>
      <c r="M476" s="15" t="n"/>
      <c r="N476" s="18">
        <f>IF(AND(COUNT(D476)=1,D476&gt;=0,D476&lt;=1,OR(H476="Win",H476="Loss")),1,0)</f>
        <v>0</v>
      </c>
      <c r="O476" s="18">
        <f>IF(AND(COUNT(D476:G476)=4,D476&gt;=0,D476&lt;=1,E476&gt;=1,F476&gt;0,G476&gt;=0),1,0)</f>
        <v>0</v>
      </c>
    </row>
    <row r="477" ht="23" customHeight="1">
      <c r="A477" s="14" t="n"/>
      <c r="B477" s="15" t="n"/>
      <c r="C477" s="15" t="n"/>
      <c r="D477" s="16" t="n"/>
      <c r="E477" s="17" t="n"/>
      <c r="F477" s="17" t="n"/>
      <c r="G477" s="17" t="n"/>
      <c r="H477" s="15" t="n"/>
      <c r="I477" s="18" t="str">
        <f>IF(COUNTA(A477:H477,M477)=0,"",IF(O477=1,IF(H477="","Open",IF(OR(H477="Win",H477="Loss"),"Settled","Check outcome")),IF(COUNT(D477:G477)&lt;4,"Incomplete","Check inputs")))</f>
        <v/>
      </c>
      <c r="J477" s="19" t="str">
        <f>IF(O477=1,D477*E477*F477-F477-G477,"")</f>
        <v/>
      </c>
      <c r="K477" s="19" t="str">
        <f>IF(AND(O477=1,OR(H477="Win",H477="Loss")),IF(H477="Win",E477*F477,0)-F477-G477,"")</f>
        <v/>
      </c>
      <c r="L477" s="20" t="str">
        <f>IF(N477=1,(D477-IF(H477="Win",1,0))^2,"")</f>
        <v/>
      </c>
      <c r="M477" s="15" t="n"/>
      <c r="N477" s="18">
        <f>IF(AND(COUNT(D477)=1,D477&gt;=0,D477&lt;=1,OR(H477="Win",H477="Loss")),1,0)</f>
        <v>0</v>
      </c>
      <c r="O477" s="18">
        <f>IF(AND(COUNT(D477:G477)=4,D477&gt;=0,D477&lt;=1,E477&gt;=1,F477&gt;0,G477&gt;=0),1,0)</f>
        <v>0</v>
      </c>
    </row>
    <row r="478" ht="23" customHeight="1">
      <c r="A478" s="14" t="n"/>
      <c r="B478" s="15" t="n"/>
      <c r="C478" s="15" t="n"/>
      <c r="D478" s="16" t="n"/>
      <c r="E478" s="17" t="n"/>
      <c r="F478" s="17" t="n"/>
      <c r="G478" s="17" t="n"/>
      <c r="H478" s="15" t="n"/>
      <c r="I478" s="18" t="str">
        <f>IF(COUNTA(A478:H478,M478)=0,"",IF(O478=1,IF(H478="","Open",IF(OR(H478="Win",H478="Loss"),"Settled","Check outcome")),IF(COUNT(D478:G478)&lt;4,"Incomplete","Check inputs")))</f>
        <v/>
      </c>
      <c r="J478" s="19" t="str">
        <f>IF(O478=1,D478*E478*F478-F478-G478,"")</f>
        <v/>
      </c>
      <c r="K478" s="19" t="str">
        <f>IF(AND(O478=1,OR(H478="Win",H478="Loss")),IF(H478="Win",E478*F478,0)-F478-G478,"")</f>
        <v/>
      </c>
      <c r="L478" s="20" t="str">
        <f>IF(N478=1,(D478-IF(H478="Win",1,0))^2,"")</f>
        <v/>
      </c>
      <c r="M478" s="15" t="n"/>
      <c r="N478" s="18">
        <f>IF(AND(COUNT(D478)=1,D478&gt;=0,D478&lt;=1,OR(H478="Win",H478="Loss")),1,0)</f>
        <v>0</v>
      </c>
      <c r="O478" s="18">
        <f>IF(AND(COUNT(D478:G478)=4,D478&gt;=0,D478&lt;=1,E478&gt;=1,F478&gt;0,G478&gt;=0),1,0)</f>
        <v>0</v>
      </c>
    </row>
    <row r="479" ht="23" customHeight="1">
      <c r="A479" s="14" t="n"/>
      <c r="B479" s="15" t="n"/>
      <c r="C479" s="15" t="n"/>
      <c r="D479" s="16" t="n"/>
      <c r="E479" s="17" t="n"/>
      <c r="F479" s="17" t="n"/>
      <c r="G479" s="17" t="n"/>
      <c r="H479" s="15" t="n"/>
      <c r="I479" s="18" t="str">
        <f>IF(COUNTA(A479:H479,M479)=0,"",IF(O479=1,IF(H479="","Open",IF(OR(H479="Win",H479="Loss"),"Settled","Check outcome")),IF(COUNT(D479:G479)&lt;4,"Incomplete","Check inputs")))</f>
        <v/>
      </c>
      <c r="J479" s="19" t="str">
        <f>IF(O479=1,D479*E479*F479-F479-G479,"")</f>
        <v/>
      </c>
      <c r="K479" s="19" t="str">
        <f>IF(AND(O479=1,OR(H479="Win",H479="Loss")),IF(H479="Win",E479*F479,0)-F479-G479,"")</f>
        <v/>
      </c>
      <c r="L479" s="20" t="str">
        <f>IF(N479=1,(D479-IF(H479="Win",1,0))^2,"")</f>
        <v/>
      </c>
      <c r="M479" s="15" t="n"/>
      <c r="N479" s="18">
        <f>IF(AND(COUNT(D479)=1,D479&gt;=0,D479&lt;=1,OR(H479="Win",H479="Loss")),1,0)</f>
        <v>0</v>
      </c>
      <c r="O479" s="18">
        <f>IF(AND(COUNT(D479:G479)=4,D479&gt;=0,D479&lt;=1,E479&gt;=1,F479&gt;0,G479&gt;=0),1,0)</f>
        <v>0</v>
      </c>
    </row>
    <row r="480" ht="23" customHeight="1">
      <c r="A480" s="14" t="n"/>
      <c r="B480" s="15" t="n"/>
      <c r="C480" s="15" t="n"/>
      <c r="D480" s="16" t="n"/>
      <c r="E480" s="17" t="n"/>
      <c r="F480" s="17" t="n"/>
      <c r="G480" s="17" t="n"/>
      <c r="H480" s="15" t="n"/>
      <c r="I480" s="18" t="str">
        <f>IF(COUNTA(A480:H480,M480)=0,"",IF(O480=1,IF(H480="","Open",IF(OR(H480="Win",H480="Loss"),"Settled","Check outcome")),IF(COUNT(D480:G480)&lt;4,"Incomplete","Check inputs")))</f>
        <v/>
      </c>
      <c r="J480" s="19" t="str">
        <f>IF(O480=1,D480*E480*F480-F480-G480,"")</f>
        <v/>
      </c>
      <c r="K480" s="19" t="str">
        <f>IF(AND(O480=1,OR(H480="Win",H480="Loss")),IF(H480="Win",E480*F480,0)-F480-G480,"")</f>
        <v/>
      </c>
      <c r="L480" s="20" t="str">
        <f>IF(N480=1,(D480-IF(H480="Win",1,0))^2,"")</f>
        <v/>
      </c>
      <c r="M480" s="15" t="n"/>
      <c r="N480" s="18">
        <f>IF(AND(COUNT(D480)=1,D480&gt;=0,D480&lt;=1,OR(H480="Win",H480="Loss")),1,0)</f>
        <v>0</v>
      </c>
      <c r="O480" s="18">
        <f>IF(AND(COUNT(D480:G480)=4,D480&gt;=0,D480&lt;=1,E480&gt;=1,F480&gt;0,G480&gt;=0),1,0)</f>
        <v>0</v>
      </c>
    </row>
    <row r="481" ht="23" customHeight="1">
      <c r="A481" s="14" t="n"/>
      <c r="B481" s="15" t="n"/>
      <c r="C481" s="15" t="n"/>
      <c r="D481" s="16" t="n"/>
      <c r="E481" s="17" t="n"/>
      <c r="F481" s="17" t="n"/>
      <c r="G481" s="17" t="n"/>
      <c r="H481" s="15" t="n"/>
      <c r="I481" s="18" t="str">
        <f>IF(COUNTA(A481:H481,M481)=0,"",IF(O481=1,IF(H481="","Open",IF(OR(H481="Win",H481="Loss"),"Settled","Check outcome")),IF(COUNT(D481:G481)&lt;4,"Incomplete","Check inputs")))</f>
        <v/>
      </c>
      <c r="J481" s="19" t="str">
        <f>IF(O481=1,D481*E481*F481-F481-G481,"")</f>
        <v/>
      </c>
      <c r="K481" s="19" t="str">
        <f>IF(AND(O481=1,OR(H481="Win",H481="Loss")),IF(H481="Win",E481*F481,0)-F481-G481,"")</f>
        <v/>
      </c>
      <c r="L481" s="20" t="str">
        <f>IF(N481=1,(D481-IF(H481="Win",1,0))^2,"")</f>
        <v/>
      </c>
      <c r="M481" s="15" t="n"/>
      <c r="N481" s="18">
        <f>IF(AND(COUNT(D481)=1,D481&gt;=0,D481&lt;=1,OR(H481="Win",H481="Loss")),1,0)</f>
        <v>0</v>
      </c>
      <c r="O481" s="18">
        <f>IF(AND(COUNT(D481:G481)=4,D481&gt;=0,D481&lt;=1,E481&gt;=1,F481&gt;0,G481&gt;=0),1,0)</f>
        <v>0</v>
      </c>
    </row>
    <row r="482" ht="23" customHeight="1">
      <c r="A482" s="14" t="n"/>
      <c r="B482" s="15" t="n"/>
      <c r="C482" s="15" t="n"/>
      <c r="D482" s="16" t="n"/>
      <c r="E482" s="17" t="n"/>
      <c r="F482" s="17" t="n"/>
      <c r="G482" s="17" t="n"/>
      <c r="H482" s="15" t="n"/>
      <c r="I482" s="18" t="str">
        <f>IF(COUNTA(A482:H482,M482)=0,"",IF(O482=1,IF(H482="","Open",IF(OR(H482="Win",H482="Loss"),"Settled","Check outcome")),IF(COUNT(D482:G482)&lt;4,"Incomplete","Check inputs")))</f>
        <v/>
      </c>
      <c r="J482" s="19" t="str">
        <f>IF(O482=1,D482*E482*F482-F482-G482,"")</f>
        <v/>
      </c>
      <c r="K482" s="19" t="str">
        <f>IF(AND(O482=1,OR(H482="Win",H482="Loss")),IF(H482="Win",E482*F482,0)-F482-G482,"")</f>
        <v/>
      </c>
      <c r="L482" s="20" t="str">
        <f>IF(N482=1,(D482-IF(H482="Win",1,0))^2,"")</f>
        <v/>
      </c>
      <c r="M482" s="15" t="n"/>
      <c r="N482" s="18">
        <f>IF(AND(COUNT(D482)=1,D482&gt;=0,D482&lt;=1,OR(H482="Win",H482="Loss")),1,0)</f>
        <v>0</v>
      </c>
      <c r="O482" s="18">
        <f>IF(AND(COUNT(D482:G482)=4,D482&gt;=0,D482&lt;=1,E482&gt;=1,F482&gt;0,G482&gt;=0),1,0)</f>
        <v>0</v>
      </c>
    </row>
    <row r="483" ht="23" customHeight="1">
      <c r="A483" s="14" t="n"/>
      <c r="B483" s="15" t="n"/>
      <c r="C483" s="15" t="n"/>
      <c r="D483" s="16" t="n"/>
      <c r="E483" s="17" t="n"/>
      <c r="F483" s="17" t="n"/>
      <c r="G483" s="17" t="n"/>
      <c r="H483" s="15" t="n"/>
      <c r="I483" s="18" t="str">
        <f>IF(COUNTA(A483:H483,M483)=0,"",IF(O483=1,IF(H483="","Open",IF(OR(H483="Win",H483="Loss"),"Settled","Check outcome")),IF(COUNT(D483:G483)&lt;4,"Incomplete","Check inputs")))</f>
        <v/>
      </c>
      <c r="J483" s="19" t="str">
        <f>IF(O483=1,D483*E483*F483-F483-G483,"")</f>
        <v/>
      </c>
      <c r="K483" s="19" t="str">
        <f>IF(AND(O483=1,OR(H483="Win",H483="Loss")),IF(H483="Win",E483*F483,0)-F483-G483,"")</f>
        <v/>
      </c>
      <c r="L483" s="20" t="str">
        <f>IF(N483=1,(D483-IF(H483="Win",1,0))^2,"")</f>
        <v/>
      </c>
      <c r="M483" s="15" t="n"/>
      <c r="N483" s="18">
        <f>IF(AND(COUNT(D483)=1,D483&gt;=0,D483&lt;=1,OR(H483="Win",H483="Loss")),1,0)</f>
        <v>0</v>
      </c>
      <c r="O483" s="18">
        <f>IF(AND(COUNT(D483:G483)=4,D483&gt;=0,D483&lt;=1,E483&gt;=1,F483&gt;0,G483&gt;=0),1,0)</f>
        <v>0</v>
      </c>
    </row>
    <row r="484" ht="23" customHeight="1">
      <c r="A484" s="14" t="n"/>
      <c r="B484" s="15" t="n"/>
      <c r="C484" s="15" t="n"/>
      <c r="D484" s="16" t="n"/>
      <c r="E484" s="17" t="n"/>
      <c r="F484" s="17" t="n"/>
      <c r="G484" s="17" t="n"/>
      <c r="H484" s="15" t="n"/>
      <c r="I484" s="18" t="str">
        <f>IF(COUNTA(A484:H484,M484)=0,"",IF(O484=1,IF(H484="","Open",IF(OR(H484="Win",H484="Loss"),"Settled","Check outcome")),IF(COUNT(D484:G484)&lt;4,"Incomplete","Check inputs")))</f>
        <v/>
      </c>
      <c r="J484" s="19" t="str">
        <f>IF(O484=1,D484*E484*F484-F484-G484,"")</f>
        <v/>
      </c>
      <c r="K484" s="19" t="str">
        <f>IF(AND(O484=1,OR(H484="Win",H484="Loss")),IF(H484="Win",E484*F484,0)-F484-G484,"")</f>
        <v/>
      </c>
      <c r="L484" s="20" t="str">
        <f>IF(N484=1,(D484-IF(H484="Win",1,0))^2,"")</f>
        <v/>
      </c>
      <c r="M484" s="15" t="n"/>
      <c r="N484" s="18">
        <f>IF(AND(COUNT(D484)=1,D484&gt;=0,D484&lt;=1,OR(H484="Win",H484="Loss")),1,0)</f>
        <v>0</v>
      </c>
      <c r="O484" s="18">
        <f>IF(AND(COUNT(D484:G484)=4,D484&gt;=0,D484&lt;=1,E484&gt;=1,F484&gt;0,G484&gt;=0),1,0)</f>
        <v>0</v>
      </c>
    </row>
    <row r="485" ht="23" customHeight="1">
      <c r="A485" s="14" t="n"/>
      <c r="B485" s="15" t="n"/>
      <c r="C485" s="15" t="n"/>
      <c r="D485" s="16" t="n"/>
      <c r="E485" s="17" t="n"/>
      <c r="F485" s="17" t="n"/>
      <c r="G485" s="17" t="n"/>
      <c r="H485" s="15" t="n"/>
      <c r="I485" s="18" t="str">
        <f>IF(COUNTA(A485:H485,M485)=0,"",IF(O485=1,IF(H485="","Open",IF(OR(H485="Win",H485="Loss"),"Settled","Check outcome")),IF(COUNT(D485:G485)&lt;4,"Incomplete","Check inputs")))</f>
        <v/>
      </c>
      <c r="J485" s="19" t="str">
        <f>IF(O485=1,D485*E485*F485-F485-G485,"")</f>
        <v/>
      </c>
      <c r="K485" s="19" t="str">
        <f>IF(AND(O485=1,OR(H485="Win",H485="Loss")),IF(H485="Win",E485*F485,0)-F485-G485,"")</f>
        <v/>
      </c>
      <c r="L485" s="20" t="str">
        <f>IF(N485=1,(D485-IF(H485="Win",1,0))^2,"")</f>
        <v/>
      </c>
      <c r="M485" s="15" t="n"/>
      <c r="N485" s="18">
        <f>IF(AND(COUNT(D485)=1,D485&gt;=0,D485&lt;=1,OR(H485="Win",H485="Loss")),1,0)</f>
        <v>0</v>
      </c>
      <c r="O485" s="18">
        <f>IF(AND(COUNT(D485:G485)=4,D485&gt;=0,D485&lt;=1,E485&gt;=1,F485&gt;0,G485&gt;=0),1,0)</f>
        <v>0</v>
      </c>
    </row>
    <row r="486" ht="23" customHeight="1">
      <c r="A486" s="14" t="n"/>
      <c r="B486" s="15" t="n"/>
      <c r="C486" s="15" t="n"/>
      <c r="D486" s="16" t="n"/>
      <c r="E486" s="17" t="n"/>
      <c r="F486" s="17" t="n"/>
      <c r="G486" s="17" t="n"/>
      <c r="H486" s="15" t="n"/>
      <c r="I486" s="18" t="str">
        <f>IF(COUNTA(A486:H486,M486)=0,"",IF(O486=1,IF(H486="","Open",IF(OR(H486="Win",H486="Loss"),"Settled","Check outcome")),IF(COUNT(D486:G486)&lt;4,"Incomplete","Check inputs")))</f>
        <v/>
      </c>
      <c r="J486" s="19" t="str">
        <f>IF(O486=1,D486*E486*F486-F486-G486,"")</f>
        <v/>
      </c>
      <c r="K486" s="19" t="str">
        <f>IF(AND(O486=1,OR(H486="Win",H486="Loss")),IF(H486="Win",E486*F486,0)-F486-G486,"")</f>
        <v/>
      </c>
      <c r="L486" s="20" t="str">
        <f>IF(N486=1,(D486-IF(H486="Win",1,0))^2,"")</f>
        <v/>
      </c>
      <c r="M486" s="15" t="n"/>
      <c r="N486" s="18">
        <f>IF(AND(COUNT(D486)=1,D486&gt;=0,D486&lt;=1,OR(H486="Win",H486="Loss")),1,0)</f>
        <v>0</v>
      </c>
      <c r="O486" s="18">
        <f>IF(AND(COUNT(D486:G486)=4,D486&gt;=0,D486&lt;=1,E486&gt;=1,F486&gt;0,G486&gt;=0),1,0)</f>
        <v>0</v>
      </c>
    </row>
    <row r="487" ht="23" customHeight="1">
      <c r="A487" s="14" t="n"/>
      <c r="B487" s="15" t="n"/>
      <c r="C487" s="15" t="n"/>
      <c r="D487" s="16" t="n"/>
      <c r="E487" s="17" t="n"/>
      <c r="F487" s="17" t="n"/>
      <c r="G487" s="17" t="n"/>
      <c r="H487" s="15" t="n"/>
      <c r="I487" s="18" t="str">
        <f>IF(COUNTA(A487:H487,M487)=0,"",IF(O487=1,IF(H487="","Open",IF(OR(H487="Win",H487="Loss"),"Settled","Check outcome")),IF(COUNT(D487:G487)&lt;4,"Incomplete","Check inputs")))</f>
        <v/>
      </c>
      <c r="J487" s="19" t="str">
        <f>IF(O487=1,D487*E487*F487-F487-G487,"")</f>
        <v/>
      </c>
      <c r="K487" s="19" t="str">
        <f>IF(AND(O487=1,OR(H487="Win",H487="Loss")),IF(H487="Win",E487*F487,0)-F487-G487,"")</f>
        <v/>
      </c>
      <c r="L487" s="20" t="str">
        <f>IF(N487=1,(D487-IF(H487="Win",1,0))^2,"")</f>
        <v/>
      </c>
      <c r="M487" s="15" t="n"/>
      <c r="N487" s="18">
        <f>IF(AND(COUNT(D487)=1,D487&gt;=0,D487&lt;=1,OR(H487="Win",H487="Loss")),1,0)</f>
        <v>0</v>
      </c>
      <c r="O487" s="18">
        <f>IF(AND(COUNT(D487:G487)=4,D487&gt;=0,D487&lt;=1,E487&gt;=1,F487&gt;0,G487&gt;=0),1,0)</f>
        <v>0</v>
      </c>
    </row>
    <row r="488" ht="23" customHeight="1">
      <c r="A488" s="14" t="n"/>
      <c r="B488" s="15" t="n"/>
      <c r="C488" s="15" t="n"/>
      <c r="D488" s="16" t="n"/>
      <c r="E488" s="17" t="n"/>
      <c r="F488" s="17" t="n"/>
      <c r="G488" s="17" t="n"/>
      <c r="H488" s="15" t="n"/>
      <c r="I488" s="18" t="str">
        <f>IF(COUNTA(A488:H488,M488)=0,"",IF(O488=1,IF(H488="","Open",IF(OR(H488="Win",H488="Loss"),"Settled","Check outcome")),IF(COUNT(D488:G488)&lt;4,"Incomplete","Check inputs")))</f>
        <v/>
      </c>
      <c r="J488" s="19" t="str">
        <f>IF(O488=1,D488*E488*F488-F488-G488,"")</f>
        <v/>
      </c>
      <c r="K488" s="19" t="str">
        <f>IF(AND(O488=1,OR(H488="Win",H488="Loss")),IF(H488="Win",E488*F488,0)-F488-G488,"")</f>
        <v/>
      </c>
      <c r="L488" s="20" t="str">
        <f>IF(N488=1,(D488-IF(H488="Win",1,0))^2,"")</f>
        <v/>
      </c>
      <c r="M488" s="15" t="n"/>
      <c r="N488" s="18">
        <f>IF(AND(COUNT(D488)=1,D488&gt;=0,D488&lt;=1,OR(H488="Win",H488="Loss")),1,0)</f>
        <v>0</v>
      </c>
      <c r="O488" s="18">
        <f>IF(AND(COUNT(D488:G488)=4,D488&gt;=0,D488&lt;=1,E488&gt;=1,F488&gt;0,G488&gt;=0),1,0)</f>
        <v>0</v>
      </c>
    </row>
    <row r="489" ht="23" customHeight="1">
      <c r="A489" s="14" t="n"/>
      <c r="B489" s="15" t="n"/>
      <c r="C489" s="15" t="n"/>
      <c r="D489" s="16" t="n"/>
      <c r="E489" s="17" t="n"/>
      <c r="F489" s="17" t="n"/>
      <c r="G489" s="17" t="n"/>
      <c r="H489" s="15" t="n"/>
      <c r="I489" s="18" t="str">
        <f>IF(COUNTA(A489:H489,M489)=0,"",IF(O489=1,IF(H489="","Open",IF(OR(H489="Win",H489="Loss"),"Settled","Check outcome")),IF(COUNT(D489:G489)&lt;4,"Incomplete","Check inputs")))</f>
        <v/>
      </c>
      <c r="J489" s="19" t="str">
        <f>IF(O489=1,D489*E489*F489-F489-G489,"")</f>
        <v/>
      </c>
      <c r="K489" s="19" t="str">
        <f>IF(AND(O489=1,OR(H489="Win",H489="Loss")),IF(H489="Win",E489*F489,0)-F489-G489,"")</f>
        <v/>
      </c>
      <c r="L489" s="20" t="str">
        <f>IF(N489=1,(D489-IF(H489="Win",1,0))^2,"")</f>
        <v/>
      </c>
      <c r="M489" s="15" t="n"/>
      <c r="N489" s="18">
        <f>IF(AND(COUNT(D489)=1,D489&gt;=0,D489&lt;=1,OR(H489="Win",H489="Loss")),1,0)</f>
        <v>0</v>
      </c>
      <c r="O489" s="18">
        <f>IF(AND(COUNT(D489:G489)=4,D489&gt;=0,D489&lt;=1,E489&gt;=1,F489&gt;0,G489&gt;=0),1,0)</f>
        <v>0</v>
      </c>
    </row>
    <row r="490" ht="23" customHeight="1">
      <c r="A490" s="14" t="n"/>
      <c r="B490" s="15" t="n"/>
      <c r="C490" s="15" t="n"/>
      <c r="D490" s="16" t="n"/>
      <c r="E490" s="17" t="n"/>
      <c r="F490" s="17" t="n"/>
      <c r="G490" s="17" t="n"/>
      <c r="H490" s="15" t="n"/>
      <c r="I490" s="18" t="str">
        <f>IF(COUNTA(A490:H490,M490)=0,"",IF(O490=1,IF(H490="","Open",IF(OR(H490="Win",H490="Loss"),"Settled","Check outcome")),IF(COUNT(D490:G490)&lt;4,"Incomplete","Check inputs")))</f>
        <v/>
      </c>
      <c r="J490" s="19" t="str">
        <f>IF(O490=1,D490*E490*F490-F490-G490,"")</f>
        <v/>
      </c>
      <c r="K490" s="19" t="str">
        <f>IF(AND(O490=1,OR(H490="Win",H490="Loss")),IF(H490="Win",E490*F490,0)-F490-G490,"")</f>
        <v/>
      </c>
      <c r="L490" s="20" t="str">
        <f>IF(N490=1,(D490-IF(H490="Win",1,0))^2,"")</f>
        <v/>
      </c>
      <c r="M490" s="15" t="n"/>
      <c r="N490" s="18">
        <f>IF(AND(COUNT(D490)=1,D490&gt;=0,D490&lt;=1,OR(H490="Win",H490="Loss")),1,0)</f>
        <v>0</v>
      </c>
      <c r="O490" s="18">
        <f>IF(AND(COUNT(D490:G490)=4,D490&gt;=0,D490&lt;=1,E490&gt;=1,F490&gt;0,G490&gt;=0),1,0)</f>
        <v>0</v>
      </c>
    </row>
    <row r="491" ht="23" customHeight="1">
      <c r="A491" s="14" t="n"/>
      <c r="B491" s="15" t="n"/>
      <c r="C491" s="15" t="n"/>
      <c r="D491" s="16" t="n"/>
      <c r="E491" s="17" t="n"/>
      <c r="F491" s="17" t="n"/>
      <c r="G491" s="17" t="n"/>
      <c r="H491" s="15" t="n"/>
      <c r="I491" s="18" t="str">
        <f>IF(COUNTA(A491:H491,M491)=0,"",IF(O491=1,IF(H491="","Open",IF(OR(H491="Win",H491="Loss"),"Settled","Check outcome")),IF(COUNT(D491:G491)&lt;4,"Incomplete","Check inputs")))</f>
        <v/>
      </c>
      <c r="J491" s="19" t="str">
        <f>IF(O491=1,D491*E491*F491-F491-G491,"")</f>
        <v/>
      </c>
      <c r="K491" s="19" t="str">
        <f>IF(AND(O491=1,OR(H491="Win",H491="Loss")),IF(H491="Win",E491*F491,0)-F491-G491,"")</f>
        <v/>
      </c>
      <c r="L491" s="20" t="str">
        <f>IF(N491=1,(D491-IF(H491="Win",1,0))^2,"")</f>
        <v/>
      </c>
      <c r="M491" s="15" t="n"/>
      <c r="N491" s="18">
        <f>IF(AND(COUNT(D491)=1,D491&gt;=0,D491&lt;=1,OR(H491="Win",H491="Loss")),1,0)</f>
        <v>0</v>
      </c>
      <c r="O491" s="18">
        <f>IF(AND(COUNT(D491:G491)=4,D491&gt;=0,D491&lt;=1,E491&gt;=1,F491&gt;0,G491&gt;=0),1,0)</f>
        <v>0</v>
      </c>
    </row>
    <row r="492" ht="23" customHeight="1">
      <c r="A492" s="14" t="n"/>
      <c r="B492" s="15" t="n"/>
      <c r="C492" s="15" t="n"/>
      <c r="D492" s="16" t="n"/>
      <c r="E492" s="17" t="n"/>
      <c r="F492" s="17" t="n"/>
      <c r="G492" s="17" t="n"/>
      <c r="H492" s="15" t="n"/>
      <c r="I492" s="18" t="str">
        <f>IF(COUNTA(A492:H492,M492)=0,"",IF(O492=1,IF(H492="","Open",IF(OR(H492="Win",H492="Loss"),"Settled","Check outcome")),IF(COUNT(D492:G492)&lt;4,"Incomplete","Check inputs")))</f>
        <v/>
      </c>
      <c r="J492" s="19" t="str">
        <f>IF(O492=1,D492*E492*F492-F492-G492,"")</f>
        <v/>
      </c>
      <c r="K492" s="19" t="str">
        <f>IF(AND(O492=1,OR(H492="Win",H492="Loss")),IF(H492="Win",E492*F492,0)-F492-G492,"")</f>
        <v/>
      </c>
      <c r="L492" s="20" t="str">
        <f>IF(N492=1,(D492-IF(H492="Win",1,0))^2,"")</f>
        <v/>
      </c>
      <c r="M492" s="15" t="n"/>
      <c r="N492" s="18">
        <f>IF(AND(COUNT(D492)=1,D492&gt;=0,D492&lt;=1,OR(H492="Win",H492="Loss")),1,0)</f>
        <v>0</v>
      </c>
      <c r="O492" s="18">
        <f>IF(AND(COUNT(D492:G492)=4,D492&gt;=0,D492&lt;=1,E492&gt;=1,F492&gt;0,G492&gt;=0),1,0)</f>
        <v>0</v>
      </c>
    </row>
    <row r="493" ht="23" customHeight="1">
      <c r="A493" s="14" t="n"/>
      <c r="B493" s="15" t="n"/>
      <c r="C493" s="15" t="n"/>
      <c r="D493" s="16" t="n"/>
      <c r="E493" s="17" t="n"/>
      <c r="F493" s="17" t="n"/>
      <c r="G493" s="17" t="n"/>
      <c r="H493" s="15" t="n"/>
      <c r="I493" s="18" t="str">
        <f>IF(COUNTA(A493:H493,M493)=0,"",IF(O493=1,IF(H493="","Open",IF(OR(H493="Win",H493="Loss"),"Settled","Check outcome")),IF(COUNT(D493:G493)&lt;4,"Incomplete","Check inputs")))</f>
        <v/>
      </c>
      <c r="J493" s="19" t="str">
        <f>IF(O493=1,D493*E493*F493-F493-G493,"")</f>
        <v/>
      </c>
      <c r="K493" s="19" t="str">
        <f>IF(AND(O493=1,OR(H493="Win",H493="Loss")),IF(H493="Win",E493*F493,0)-F493-G493,"")</f>
        <v/>
      </c>
      <c r="L493" s="20" t="str">
        <f>IF(N493=1,(D493-IF(H493="Win",1,0))^2,"")</f>
        <v/>
      </c>
      <c r="M493" s="15" t="n"/>
      <c r="N493" s="18">
        <f>IF(AND(COUNT(D493)=1,D493&gt;=0,D493&lt;=1,OR(H493="Win",H493="Loss")),1,0)</f>
        <v>0</v>
      </c>
      <c r="O493" s="18">
        <f>IF(AND(COUNT(D493:G493)=4,D493&gt;=0,D493&lt;=1,E493&gt;=1,F493&gt;0,G493&gt;=0),1,0)</f>
        <v>0</v>
      </c>
    </row>
    <row r="494" ht="23" customHeight="1">
      <c r="A494" s="14" t="n"/>
      <c r="B494" s="15" t="n"/>
      <c r="C494" s="15" t="n"/>
      <c r="D494" s="16" t="n"/>
      <c r="E494" s="17" t="n"/>
      <c r="F494" s="17" t="n"/>
      <c r="G494" s="17" t="n"/>
      <c r="H494" s="15" t="n"/>
      <c r="I494" s="18" t="str">
        <f>IF(COUNTA(A494:H494,M494)=0,"",IF(O494=1,IF(H494="","Open",IF(OR(H494="Win",H494="Loss"),"Settled","Check outcome")),IF(COUNT(D494:G494)&lt;4,"Incomplete","Check inputs")))</f>
        <v/>
      </c>
      <c r="J494" s="19" t="str">
        <f>IF(O494=1,D494*E494*F494-F494-G494,"")</f>
        <v/>
      </c>
      <c r="K494" s="19" t="str">
        <f>IF(AND(O494=1,OR(H494="Win",H494="Loss")),IF(H494="Win",E494*F494,0)-F494-G494,"")</f>
        <v/>
      </c>
      <c r="L494" s="20" t="str">
        <f>IF(N494=1,(D494-IF(H494="Win",1,0))^2,"")</f>
        <v/>
      </c>
      <c r="M494" s="15" t="n"/>
      <c r="N494" s="18">
        <f>IF(AND(COUNT(D494)=1,D494&gt;=0,D494&lt;=1,OR(H494="Win",H494="Loss")),1,0)</f>
        <v>0</v>
      </c>
      <c r="O494" s="18">
        <f>IF(AND(COUNT(D494:G494)=4,D494&gt;=0,D494&lt;=1,E494&gt;=1,F494&gt;0,G494&gt;=0),1,0)</f>
        <v>0</v>
      </c>
    </row>
    <row r="495" ht="23" customHeight="1">
      <c r="A495" s="14" t="n"/>
      <c r="B495" s="15" t="n"/>
      <c r="C495" s="15" t="n"/>
      <c r="D495" s="16" t="n"/>
      <c r="E495" s="17" t="n"/>
      <c r="F495" s="17" t="n"/>
      <c r="G495" s="17" t="n"/>
      <c r="H495" s="15" t="n"/>
      <c r="I495" s="18" t="str">
        <f>IF(COUNTA(A495:H495,M495)=0,"",IF(O495=1,IF(H495="","Open",IF(OR(H495="Win",H495="Loss"),"Settled","Check outcome")),IF(COUNT(D495:G495)&lt;4,"Incomplete","Check inputs")))</f>
        <v/>
      </c>
      <c r="J495" s="19" t="str">
        <f>IF(O495=1,D495*E495*F495-F495-G495,"")</f>
        <v/>
      </c>
      <c r="K495" s="19" t="str">
        <f>IF(AND(O495=1,OR(H495="Win",H495="Loss")),IF(H495="Win",E495*F495,0)-F495-G495,"")</f>
        <v/>
      </c>
      <c r="L495" s="20" t="str">
        <f>IF(N495=1,(D495-IF(H495="Win",1,0))^2,"")</f>
        <v/>
      </c>
      <c r="M495" s="15" t="n"/>
      <c r="N495" s="18">
        <f>IF(AND(COUNT(D495)=1,D495&gt;=0,D495&lt;=1,OR(H495="Win",H495="Loss")),1,0)</f>
        <v>0</v>
      </c>
      <c r="O495" s="18">
        <f>IF(AND(COUNT(D495:G495)=4,D495&gt;=0,D495&lt;=1,E495&gt;=1,F495&gt;0,G495&gt;=0),1,0)</f>
        <v>0</v>
      </c>
    </row>
    <row r="496" ht="23" customHeight="1">
      <c r="A496" s="14" t="n"/>
      <c r="B496" s="15" t="n"/>
      <c r="C496" s="15" t="n"/>
      <c r="D496" s="16" t="n"/>
      <c r="E496" s="17" t="n"/>
      <c r="F496" s="17" t="n"/>
      <c r="G496" s="17" t="n"/>
      <c r="H496" s="15" t="n"/>
      <c r="I496" s="18" t="str">
        <f>IF(COUNTA(A496:H496,M496)=0,"",IF(O496=1,IF(H496="","Open",IF(OR(H496="Win",H496="Loss"),"Settled","Check outcome")),IF(COUNT(D496:G496)&lt;4,"Incomplete","Check inputs")))</f>
        <v/>
      </c>
      <c r="J496" s="19" t="str">
        <f>IF(O496=1,D496*E496*F496-F496-G496,"")</f>
        <v/>
      </c>
      <c r="K496" s="19" t="str">
        <f>IF(AND(O496=1,OR(H496="Win",H496="Loss")),IF(H496="Win",E496*F496,0)-F496-G496,"")</f>
        <v/>
      </c>
      <c r="L496" s="20" t="str">
        <f>IF(N496=1,(D496-IF(H496="Win",1,0))^2,"")</f>
        <v/>
      </c>
      <c r="M496" s="15" t="n"/>
      <c r="N496" s="18">
        <f>IF(AND(COUNT(D496)=1,D496&gt;=0,D496&lt;=1,OR(H496="Win",H496="Loss")),1,0)</f>
        <v>0</v>
      </c>
      <c r="O496" s="18">
        <f>IF(AND(COUNT(D496:G496)=4,D496&gt;=0,D496&lt;=1,E496&gt;=1,F496&gt;0,G496&gt;=0),1,0)</f>
        <v>0</v>
      </c>
    </row>
    <row r="497" ht="23" customHeight="1">
      <c r="A497" s="14" t="n"/>
      <c r="B497" s="15" t="n"/>
      <c r="C497" s="15" t="n"/>
      <c r="D497" s="16" t="n"/>
      <c r="E497" s="17" t="n"/>
      <c r="F497" s="17" t="n"/>
      <c r="G497" s="17" t="n"/>
      <c r="H497" s="15" t="n"/>
      <c r="I497" s="18" t="str">
        <f>IF(COUNTA(A497:H497,M497)=0,"",IF(O497=1,IF(H497="","Open",IF(OR(H497="Win",H497="Loss"),"Settled","Check outcome")),IF(COUNT(D497:G497)&lt;4,"Incomplete","Check inputs")))</f>
        <v/>
      </c>
      <c r="J497" s="19" t="str">
        <f>IF(O497=1,D497*E497*F497-F497-G497,"")</f>
        <v/>
      </c>
      <c r="K497" s="19" t="str">
        <f>IF(AND(O497=1,OR(H497="Win",H497="Loss")),IF(H497="Win",E497*F497,0)-F497-G497,"")</f>
        <v/>
      </c>
      <c r="L497" s="20" t="str">
        <f>IF(N497=1,(D497-IF(H497="Win",1,0))^2,"")</f>
        <v/>
      </c>
      <c r="M497" s="15" t="n"/>
      <c r="N497" s="18">
        <f>IF(AND(COUNT(D497)=1,D497&gt;=0,D497&lt;=1,OR(H497="Win",H497="Loss")),1,0)</f>
        <v>0</v>
      </c>
      <c r="O497" s="18">
        <f>IF(AND(COUNT(D497:G497)=4,D497&gt;=0,D497&lt;=1,E497&gt;=1,F497&gt;0,G497&gt;=0),1,0)</f>
        <v>0</v>
      </c>
    </row>
    <row r="498" ht="23" customHeight="1">
      <c r="A498" s="14" t="n"/>
      <c r="B498" s="15" t="n"/>
      <c r="C498" s="15" t="n"/>
      <c r="D498" s="16" t="n"/>
      <c r="E498" s="17" t="n"/>
      <c r="F498" s="17" t="n"/>
      <c r="G498" s="17" t="n"/>
      <c r="H498" s="15" t="n"/>
      <c r="I498" s="18" t="str">
        <f>IF(COUNTA(A498:H498,M498)=0,"",IF(O498=1,IF(H498="","Open",IF(OR(H498="Win",H498="Loss"),"Settled","Check outcome")),IF(COUNT(D498:G498)&lt;4,"Incomplete","Check inputs")))</f>
        <v/>
      </c>
      <c r="J498" s="19" t="str">
        <f>IF(O498=1,D498*E498*F498-F498-G498,"")</f>
        <v/>
      </c>
      <c r="K498" s="19" t="str">
        <f>IF(AND(O498=1,OR(H498="Win",H498="Loss")),IF(H498="Win",E498*F498,0)-F498-G498,"")</f>
        <v/>
      </c>
      <c r="L498" s="20" t="str">
        <f>IF(N498=1,(D498-IF(H498="Win",1,0))^2,"")</f>
        <v/>
      </c>
      <c r="M498" s="15" t="n"/>
      <c r="N498" s="18">
        <f>IF(AND(COUNT(D498)=1,D498&gt;=0,D498&lt;=1,OR(H498="Win",H498="Loss")),1,0)</f>
        <v>0</v>
      </c>
      <c r="O498" s="18">
        <f>IF(AND(COUNT(D498:G498)=4,D498&gt;=0,D498&lt;=1,E498&gt;=1,F498&gt;0,G498&gt;=0),1,0)</f>
        <v>0</v>
      </c>
    </row>
    <row r="499" ht="23" customHeight="1">
      <c r="A499" s="14" t="n"/>
      <c r="B499" s="15" t="n"/>
      <c r="C499" s="15" t="n"/>
      <c r="D499" s="16" t="n"/>
      <c r="E499" s="17" t="n"/>
      <c r="F499" s="17" t="n"/>
      <c r="G499" s="17" t="n"/>
      <c r="H499" s="15" t="n"/>
      <c r="I499" s="18" t="str">
        <f>IF(COUNTA(A499:H499,M499)=0,"",IF(O499=1,IF(H499="","Open",IF(OR(H499="Win",H499="Loss"),"Settled","Check outcome")),IF(COUNT(D499:G499)&lt;4,"Incomplete","Check inputs")))</f>
        <v/>
      </c>
      <c r="J499" s="19" t="str">
        <f>IF(O499=1,D499*E499*F499-F499-G499,"")</f>
        <v/>
      </c>
      <c r="K499" s="19" t="str">
        <f>IF(AND(O499=1,OR(H499="Win",H499="Loss")),IF(H499="Win",E499*F499,0)-F499-G499,"")</f>
        <v/>
      </c>
      <c r="L499" s="20" t="str">
        <f>IF(N499=1,(D499-IF(H499="Win",1,0))^2,"")</f>
        <v/>
      </c>
      <c r="M499" s="15" t="n"/>
      <c r="N499" s="18">
        <f>IF(AND(COUNT(D499)=1,D499&gt;=0,D499&lt;=1,OR(H499="Win",H499="Loss")),1,0)</f>
        <v>0</v>
      </c>
      <c r="O499" s="18">
        <f>IF(AND(COUNT(D499:G499)=4,D499&gt;=0,D499&lt;=1,E499&gt;=1,F499&gt;0,G499&gt;=0),1,0)</f>
        <v>0</v>
      </c>
    </row>
    <row r="500" ht="23" customHeight="1">
      <c r="A500" s="14" t="n"/>
      <c r="B500" s="15" t="n"/>
      <c r="C500" s="15" t="n"/>
      <c r="D500" s="16" t="n"/>
      <c r="E500" s="17" t="n"/>
      <c r="F500" s="17" t="n"/>
      <c r="G500" s="17" t="n"/>
      <c r="H500" s="15" t="n"/>
      <c r="I500" s="18" t="str">
        <f>IF(COUNTA(A500:H500,M500)=0,"",IF(O500=1,IF(H500="","Open",IF(OR(H500="Win",H500="Loss"),"Settled","Check outcome")),IF(COUNT(D500:G500)&lt;4,"Incomplete","Check inputs")))</f>
        <v/>
      </c>
      <c r="J500" s="19" t="str">
        <f>IF(O500=1,D500*E500*F500-F500-G500,"")</f>
        <v/>
      </c>
      <c r="K500" s="19" t="str">
        <f>IF(AND(O500=1,OR(H500="Win",H500="Loss")),IF(H500="Win",E500*F500,0)-F500-G500,"")</f>
        <v/>
      </c>
      <c r="L500" s="20" t="str">
        <f>IF(N500=1,(D500-IF(H500="Win",1,0))^2,"")</f>
        <v/>
      </c>
      <c r="M500" s="15" t="n"/>
      <c r="N500" s="18">
        <f>IF(AND(COUNT(D500)=1,D500&gt;=0,D500&lt;=1,OR(H500="Win",H500="Loss")),1,0)</f>
        <v>0</v>
      </c>
      <c r="O500" s="18">
        <f>IF(AND(COUNT(D500:G500)=4,D500&gt;=0,D500&lt;=1,E500&gt;=1,F500&gt;0,G500&gt;=0),1,0)</f>
        <v>0</v>
      </c>
    </row>
    <row r="501" ht="23" customHeight="1">
      <c r="A501" s="14" t="n"/>
      <c r="B501" s="15" t="n"/>
      <c r="C501" s="15" t="n"/>
      <c r="D501" s="16" t="n"/>
      <c r="E501" s="17" t="n"/>
      <c r="F501" s="17" t="n"/>
      <c r="G501" s="17" t="n"/>
      <c r="H501" s="15" t="n"/>
      <c r="I501" s="18" t="str">
        <f>IF(COUNTA(A501:H501,M501)=0,"",IF(O501=1,IF(H501="","Open",IF(OR(H501="Win",H501="Loss"),"Settled","Check outcome")),IF(COUNT(D501:G501)&lt;4,"Incomplete","Check inputs")))</f>
        <v/>
      </c>
      <c r="J501" s="19" t="str">
        <f>IF(O501=1,D501*E501*F501-F501-G501,"")</f>
        <v/>
      </c>
      <c r="K501" s="19" t="str">
        <f>IF(AND(O501=1,OR(H501="Win",H501="Loss")),IF(H501="Win",E501*F501,0)-F501-G501,"")</f>
        <v/>
      </c>
      <c r="L501" s="20" t="str">
        <f>IF(N501=1,(D501-IF(H501="Win",1,0))^2,"")</f>
        <v/>
      </c>
      <c r="M501" s="15" t="n"/>
      <c r="N501" s="18">
        <f>IF(AND(COUNT(D501)=1,D501&gt;=0,D501&lt;=1,OR(H501="Win",H501="Loss")),1,0)</f>
        <v>0</v>
      </c>
      <c r="O501" s="18">
        <f>IF(AND(COUNT(D501:G501)=4,D501&gt;=0,D501&lt;=1,E501&gt;=1,F501&gt;0,G501&gt;=0),1,0)</f>
        <v>0</v>
      </c>
    </row>
    <row r="502" ht="23" customHeight="1">
      <c r="A502" s="14" t="n"/>
      <c r="B502" s="15" t="n"/>
      <c r="C502" s="15" t="n"/>
      <c r="D502" s="16" t="n"/>
      <c r="E502" s="17" t="n"/>
      <c r="F502" s="17" t="n"/>
      <c r="G502" s="17" t="n"/>
      <c r="H502" s="15" t="n"/>
      <c r="I502" s="18" t="str">
        <f>IF(COUNTA(A502:H502,M502)=0,"",IF(O502=1,IF(H502="","Open",IF(OR(H502="Win",H502="Loss"),"Settled","Check outcome")),IF(COUNT(D502:G502)&lt;4,"Incomplete","Check inputs")))</f>
        <v/>
      </c>
      <c r="J502" s="19" t="str">
        <f>IF(O502=1,D502*E502*F502-F502-G502,"")</f>
        <v/>
      </c>
      <c r="K502" s="19" t="str">
        <f>IF(AND(O502=1,OR(H502="Win",H502="Loss")),IF(H502="Win",E502*F502,0)-F502-G502,"")</f>
        <v/>
      </c>
      <c r="L502" s="20" t="str">
        <f>IF(N502=1,(D502-IF(H502="Win",1,0))^2,"")</f>
        <v/>
      </c>
      <c r="M502" s="15" t="n"/>
      <c r="N502" s="18">
        <f>IF(AND(COUNT(D502)=1,D502&gt;=0,D502&lt;=1,OR(H502="Win",H502="Loss")),1,0)</f>
        <v>0</v>
      </c>
      <c r="O502" s="18">
        <f>IF(AND(COUNT(D502:G502)=4,D502&gt;=0,D502&lt;=1,E502&gt;=1,F502&gt;0,G502&gt;=0),1,0)</f>
        <v>0</v>
      </c>
    </row>
    <row r="503" ht="23" customHeight="1">
      <c r="A503" s="14" t="n"/>
      <c r="B503" s="15" t="n"/>
      <c r="C503" s="15" t="n"/>
      <c r="D503" s="16" t="n"/>
      <c r="E503" s="17" t="n"/>
      <c r="F503" s="17" t="n"/>
      <c r="G503" s="17" t="n"/>
      <c r="H503" s="15" t="n"/>
      <c r="I503" s="18" t="str">
        <f>IF(COUNTA(A503:H503,M503)=0,"",IF(O503=1,IF(H503="","Open",IF(OR(H503="Win",H503="Loss"),"Settled","Check outcome")),IF(COUNT(D503:G503)&lt;4,"Incomplete","Check inputs")))</f>
        <v/>
      </c>
      <c r="J503" s="19" t="str">
        <f>IF(O503=1,D503*E503*F503-F503-G503,"")</f>
        <v/>
      </c>
      <c r="K503" s="19" t="str">
        <f>IF(AND(O503=1,OR(H503="Win",H503="Loss")),IF(H503="Win",E503*F503,0)-F503-G503,"")</f>
        <v/>
      </c>
      <c r="L503" s="20" t="str">
        <f>IF(N503=1,(D503-IF(H503="Win",1,0))^2,"")</f>
        <v/>
      </c>
      <c r="M503" s="15" t="n"/>
      <c r="N503" s="18">
        <f>IF(AND(COUNT(D503)=1,D503&gt;=0,D503&lt;=1,OR(H503="Win",H503="Loss")),1,0)</f>
        <v>0</v>
      </c>
      <c r="O503" s="18">
        <f>IF(AND(COUNT(D503:G503)=4,D503&gt;=0,D503&lt;=1,E503&gt;=1,F503&gt;0,G503&gt;=0),1,0)</f>
        <v>0</v>
      </c>
    </row>
    <row r="504" ht="23" customHeight="1">
      <c r="A504" s="14" t="n"/>
      <c r="B504" s="15" t="n"/>
      <c r="C504" s="15" t="n"/>
      <c r="D504" s="16" t="n"/>
      <c r="E504" s="17" t="n"/>
      <c r="F504" s="17" t="n"/>
      <c r="G504" s="17" t="n"/>
      <c r="H504" s="15" t="n"/>
      <c r="I504" s="18" t="str">
        <f>IF(COUNTA(A504:H504,M504)=0,"",IF(O504=1,IF(H504="","Open",IF(OR(H504="Win",H504="Loss"),"Settled","Check outcome")),IF(COUNT(D504:G504)&lt;4,"Incomplete","Check inputs")))</f>
        <v/>
      </c>
      <c r="J504" s="19" t="str">
        <f>IF(O504=1,D504*E504*F504-F504-G504,"")</f>
        <v/>
      </c>
      <c r="K504" s="19" t="str">
        <f>IF(AND(O504=1,OR(H504="Win",H504="Loss")),IF(H504="Win",E504*F504,0)-F504-G504,"")</f>
        <v/>
      </c>
      <c r="L504" s="20" t="str">
        <f>IF(N504=1,(D504-IF(H504="Win",1,0))^2,"")</f>
        <v/>
      </c>
      <c r="M504" s="15" t="n"/>
      <c r="N504" s="18">
        <f>IF(AND(COUNT(D504)=1,D504&gt;=0,D504&lt;=1,OR(H504="Win",H504="Loss")),1,0)</f>
        <v>0</v>
      </c>
      <c r="O504" s="18">
        <f>IF(AND(COUNT(D504:G504)=4,D504&gt;=0,D504&lt;=1,E504&gt;=1,F504&gt;0,G504&gt;=0),1,0)</f>
        <v>0</v>
      </c>
    </row>
    <row r="505" ht="23" customHeight="1">
      <c r="A505" s="14" t="n"/>
      <c r="B505" s="15" t="n"/>
      <c r="C505" s="15" t="n"/>
      <c r="D505" s="16" t="n"/>
      <c r="E505" s="17" t="n"/>
      <c r="F505" s="17" t="n"/>
      <c r="G505" s="17" t="n"/>
      <c r="H505" s="15" t="n"/>
      <c r="I505" s="18" t="str">
        <f>IF(COUNTA(A505:H505,M505)=0,"",IF(O505=1,IF(H505="","Open",IF(OR(H505="Win",H505="Loss"),"Settled","Check outcome")),IF(COUNT(D505:G505)&lt;4,"Incomplete","Check inputs")))</f>
        <v/>
      </c>
      <c r="J505" s="19" t="str">
        <f>IF(O505=1,D505*E505*F505-F505-G505,"")</f>
        <v/>
      </c>
      <c r="K505" s="19" t="str">
        <f>IF(AND(O505=1,OR(H505="Win",H505="Loss")),IF(H505="Win",E505*F505,0)-F505-G505,"")</f>
        <v/>
      </c>
      <c r="L505" s="20" t="str">
        <f>IF(N505=1,(D505-IF(H505="Win",1,0))^2,"")</f>
        <v/>
      </c>
      <c r="M505" s="15" t="n"/>
      <c r="N505" s="18">
        <f>IF(AND(COUNT(D505)=1,D505&gt;=0,D505&lt;=1,OR(H505="Win",H505="Loss")),1,0)</f>
        <v>0</v>
      </c>
      <c r="O505" s="18">
        <f>IF(AND(COUNT(D505:G505)=4,D505&gt;=0,D505&lt;=1,E505&gt;=1,F505&gt;0,G505&gt;=0),1,0)</f>
        <v>0</v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M2"/>
    <mergeCell ref="A3:M3"/>
  </mergeCells>
  <conditionalFormatting sqref="J6:J505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K6:K505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I6:I505">
    <cfRule type="cellIs" priority="5" operator="equal" dxfId="2">
      <formula>"Check inputs"</formula>
    </cfRule>
    <cfRule type="cellIs" priority="6" operator="equal" dxfId="2">
      <formula>"Check outcome"</formula>
    </cfRule>
    <cfRule type="cellIs" priority="7" operator="equal" dxfId="2">
      <formula>"Incomplete"</formula>
    </cfRule>
  </conditionalFormatting>
  <dataValidations count="5">
    <dataValidation sqref="D6:D505" showDropDown="0" showInputMessage="1" showErrorMessage="1" allowBlank="1" errorTitle="Check the entry" error="Use 80% or 0.8, not 80. Valid range: 0% to 100%." promptTitle="Enter a probability" prompt="Use 80% or 0.8, not 80. Valid range: 0% to 100%." type="decimal" errorStyle="stop" operator="between">
      <formula1>0</formula1>
      <formula2>1</formula2>
    </dataValidation>
    <dataValidation sqref="E6:E505" showDropDown="0" showInputMessage="1" showErrorMessage="1" allowBlank="1" errorTitle="Check the entry" error="Include returned stake: 1.20 means 1.20 total returned per unit staked." promptTitle="Enter gross decimal return" prompt="Include returned stake: 1.20 means 1.20 total returned per unit staked." type="decimal" errorStyle="stop" operator="greaterThanOrEqual">
      <formula1>1</formula1>
    </dataValidation>
    <dataValidation sqref="F6:F505" showDropDown="0" showInputMessage="1" showErrorMessage="1" allowBlank="1" errorTitle="Check the entry" error="Enter a positive amount in the workbook currency." promptTitle="Enter the stake" prompt="Enter a positive amount in the workbook currency." type="decimal" errorStyle="stop" operator="greaterThan">
      <formula1>0</formula1>
    </dataValidation>
    <dataValidation sqref="G6:G505" showDropDown="0" showInputMessage="1" showErrorMessage="1" allowBlank="1" errorTitle="Check the entry" error="Enter zero when there are no additional costs. Do not count costs twice." promptTitle="Enter other costs" prompt="Enter zero when there are no additional costs. Do not count costs twice." type="decimal" errorStyle="stop" operator="greaterThanOrEqual">
      <formula1>0</formula1>
    </dataValidation>
    <dataValidation sqref="H6:H505" showDropDown="0" showInputMessage="1" showErrorMessage="1" allowBlank="1" errorTitle="Check the entry" error="Choose Win or Loss. Leave blank while the outcome is pending." promptTitle="Choose a settled outcome" prompt="Choose Win or Loss. Leave blank while the outcome is pending." type="list" errorStyle="stop">
      <formula1>"Win,Loss"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&amp;CAPBFF  |  apbff.com&amp;RPage &amp;P of &amp;N</oddFooter>
    <evenHeader/>
    <evenFooter/>
    <firstHeader/>
    <firstFooter/>
  </headerFooter>
  <legacyDrawing ns1:id="anysvml"/>
  <tableParts count="1">
    <tablePart ns1:id="rId1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009DCCAA"/>
    <outlinePr summaryBelow="1" summaryRight="0"/>
    <pageSetUpPr fitToPage="1"/>
  </sheetPr>
  <dimension ref="A1:K60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19" customWidth="1" min="4" max="4"/>
    <col width="19" customWidth="1" min="5" max="5"/>
    <col width="18" customWidth="1" min="6" max="6"/>
    <col width="19" customWidth="1" min="7" max="7"/>
    <col hidden="1" width="15" customWidth="1" min="8" max="8"/>
    <col hidden="1" width="15" customWidth="1" min="9" max="9"/>
    <col hidden="1" width="15" customWidth="1" min="10" max="10"/>
    <col hidden="1" width="15" customWidth="1" min="11" max="11"/>
  </cols>
  <sheetData>
    <row r="1" ht="25" customHeight="1">
      <c r="A1" s="1" t="inlineStr">
        <is>
          <t>APBFF  /  CALIBRATION</t>
        </is>
      </c>
    </row>
    <row r="2" ht="20" customHeight="1"/>
    <row r="3" ht="34" customHeight="1">
      <c r="A3" s="2" t="inlineStr">
        <is>
          <t>Scored forecasts only. Bands include the lower bound and exclude the upper; the final band includes 100%. No examples are included.</t>
        </is>
      </c>
    </row>
    <row r="5" ht="33" customHeight="1">
      <c r="A5" s="13" t="inlineStr">
        <is>
          <t>From (inclusive)</t>
        </is>
      </c>
      <c r="B5" s="13" t="inlineStr">
        <is>
          <t>To (exclusive*)</t>
        </is>
      </c>
      <c r="C5" s="13" t="inlineStr">
        <is>
          <t>Scored forecasts</t>
        </is>
      </c>
      <c r="D5" s="13" t="inlineStr">
        <is>
          <t>Mean forecast</t>
        </is>
      </c>
      <c r="E5" s="13" t="inlineStr">
        <is>
          <t>Observed win rate</t>
        </is>
      </c>
      <c r="F5" s="13" t="inlineStr">
        <is>
          <t>Observed − forecast</t>
        </is>
      </c>
      <c r="G5" s="13" t="inlineStr">
        <is>
          <t>Mean Brier score</t>
        </is>
      </c>
      <c r="H5" s="13" t="inlineStr">
        <is>
          <t>Plot forecast</t>
        </is>
      </c>
      <c r="I5" s="13" t="inlineStr">
        <is>
          <t>Plot observed</t>
        </is>
      </c>
      <c r="J5" s="13" t="inlineStr">
        <is>
          <t>Reference X</t>
        </is>
      </c>
      <c r="K5" s="13" t="inlineStr">
        <is>
          <t>Reference Y</t>
        </is>
      </c>
    </row>
    <row r="6" ht="25" customHeight="1">
      <c r="A6" s="21" t="n">
        <v>0</v>
      </c>
      <c r="B6" s="21" t="n">
        <v>0.1</v>
      </c>
      <c r="C6" s="22">
        <f>COUNTIFS(Decisions!$N$6:$N$505,1,Decisions!$D$6:$D$505,"&gt;="&amp;A6,Decisions!$D$6:$D$505,"&lt;"&amp;B6)</f>
        <v>0</v>
      </c>
      <c r="D6" s="23" t="str">
        <f>IF(C6=0,"",SUMIFS(Decisions!$D$6:$D$505,Decisions!$N$6:$N$505,1,Decisions!$D$6:$D$505,"&gt;="&amp;A6,Decisions!$D$6:$D$505,"&lt;"&amp;B6)/C6)</f>
        <v/>
      </c>
      <c r="E6" s="23" t="str">
        <f>IF(C6=0,"",COUNTIFS(Decisions!$N$6:$N$505,1,Decisions!$D$6:$D$505,"&gt;="&amp;A6,Decisions!$D$6:$D$505,"&lt;"&amp;B6,Decisions!$H$6:$H$505,"Win")/C6)</f>
        <v/>
      </c>
      <c r="F6" s="24" t="str">
        <f>IF(C6=0,"",E6-D6)</f>
        <v/>
      </c>
      <c r="G6" s="25" t="str">
        <f>IF(C6=0,"",SUMIFS(Decisions!$L$6:$L$505,Decisions!$N$6:$N$505,1,Decisions!$D$6:$D$505,"&gt;="&amp;A6,Decisions!$D$6:$D$505,"&lt;"&amp;B6)/C6)</f>
        <v/>
      </c>
      <c r="H6" s="26" t="e">
        <f>IF(C6=0,NA(),D6)</f>
        <v>#N/A</v>
      </c>
      <c r="I6" s="26" t="e">
        <f>IF(C6=0,NA(),E6)</f>
        <v>#N/A</v>
      </c>
      <c r="J6" t="n">
        <v>0</v>
      </c>
      <c r="K6" t="n">
        <v>0</v>
      </c>
    </row>
    <row r="7" ht="25" customHeight="1">
      <c r="A7" s="27" t="n">
        <v>0.1</v>
      </c>
      <c r="B7" s="27" t="n">
        <v>0.2</v>
      </c>
      <c r="C7" s="28">
        <f>COUNTIFS(Decisions!$N$6:$N$505,1,Decisions!$D$6:$D$505,"&gt;="&amp;A7,Decisions!$D$6:$D$505,"&lt;"&amp;B7)</f>
        <v>0</v>
      </c>
      <c r="D7" s="29" t="str">
        <f>IF(C7=0,"",SUMIFS(Decisions!$D$6:$D$505,Decisions!$N$6:$N$505,1,Decisions!$D$6:$D$505,"&gt;="&amp;A7,Decisions!$D$6:$D$505,"&lt;"&amp;B7)/C7)</f>
        <v/>
      </c>
      <c r="E7" s="29" t="str">
        <f>IF(C7=0,"",COUNTIFS(Decisions!$N$6:$N$505,1,Decisions!$D$6:$D$505,"&gt;="&amp;A7,Decisions!$D$6:$D$505,"&lt;"&amp;B7,Decisions!$H$6:$H$505,"Win")/C7)</f>
        <v/>
      </c>
      <c r="F7" s="30" t="str">
        <f>IF(C7=0,"",E7-D7)</f>
        <v/>
      </c>
      <c r="G7" s="31" t="str">
        <f>IF(C7=0,"",SUMIFS(Decisions!$L$6:$L$505,Decisions!$N$6:$N$505,1,Decisions!$D$6:$D$505,"&gt;="&amp;A7,Decisions!$D$6:$D$505,"&lt;"&amp;B7)/C7)</f>
        <v/>
      </c>
      <c r="H7" s="26" t="e">
        <f>IF(C7=0,NA(),D7)</f>
        <v>#N/A</v>
      </c>
      <c r="I7" s="26" t="e">
        <f>IF(C7=0,NA(),E7)</f>
        <v>#N/A</v>
      </c>
      <c r="J7" t="n">
        <v>1</v>
      </c>
      <c r="K7" t="n">
        <v>1</v>
      </c>
    </row>
    <row r="8" ht="25" customHeight="1">
      <c r="A8" s="21" t="n">
        <v>0.2</v>
      </c>
      <c r="B8" s="21" t="n">
        <v>0.3</v>
      </c>
      <c r="C8" s="22">
        <f>COUNTIFS(Decisions!$N$6:$N$505,1,Decisions!$D$6:$D$505,"&gt;="&amp;A8,Decisions!$D$6:$D$505,"&lt;"&amp;B8)</f>
        <v>0</v>
      </c>
      <c r="D8" s="23" t="str">
        <f>IF(C8=0,"",SUMIFS(Decisions!$D$6:$D$505,Decisions!$N$6:$N$505,1,Decisions!$D$6:$D$505,"&gt;="&amp;A8,Decisions!$D$6:$D$505,"&lt;"&amp;B8)/C8)</f>
        <v/>
      </c>
      <c r="E8" s="23" t="str">
        <f>IF(C8=0,"",COUNTIFS(Decisions!$N$6:$N$505,1,Decisions!$D$6:$D$505,"&gt;="&amp;A8,Decisions!$D$6:$D$505,"&lt;"&amp;B8,Decisions!$H$6:$H$505,"Win")/C8)</f>
        <v/>
      </c>
      <c r="F8" s="24" t="str">
        <f>IF(C8=0,"",E8-D8)</f>
        <v/>
      </c>
      <c r="G8" s="25" t="str">
        <f>IF(C8=0,"",SUMIFS(Decisions!$L$6:$L$505,Decisions!$N$6:$N$505,1,Decisions!$D$6:$D$505,"&gt;="&amp;A8,Decisions!$D$6:$D$505,"&lt;"&amp;B8)/C8)</f>
        <v/>
      </c>
      <c r="H8" s="26" t="e">
        <f>IF(C8=0,NA(),D8)</f>
        <v>#N/A</v>
      </c>
      <c r="I8" s="26" t="e">
        <f>IF(C8=0,NA(),E8)</f>
        <v>#N/A</v>
      </c>
    </row>
    <row r="9" ht="25" customHeight="1">
      <c r="A9" s="27" t="n">
        <v>0.3</v>
      </c>
      <c r="B9" s="27" t="n">
        <v>0.4</v>
      </c>
      <c r="C9" s="28">
        <f>COUNTIFS(Decisions!$N$6:$N$505,1,Decisions!$D$6:$D$505,"&gt;="&amp;A9,Decisions!$D$6:$D$505,"&lt;"&amp;B9)</f>
        <v>0</v>
      </c>
      <c r="D9" s="29" t="str">
        <f>IF(C9=0,"",SUMIFS(Decisions!$D$6:$D$505,Decisions!$N$6:$N$505,1,Decisions!$D$6:$D$505,"&gt;="&amp;A9,Decisions!$D$6:$D$505,"&lt;"&amp;B9)/C9)</f>
        <v/>
      </c>
      <c r="E9" s="29" t="str">
        <f>IF(C9=0,"",COUNTIFS(Decisions!$N$6:$N$505,1,Decisions!$D$6:$D$505,"&gt;="&amp;A9,Decisions!$D$6:$D$505,"&lt;"&amp;B9,Decisions!$H$6:$H$505,"Win")/C9)</f>
        <v/>
      </c>
      <c r="F9" s="30" t="str">
        <f>IF(C9=0,"",E9-D9)</f>
        <v/>
      </c>
      <c r="G9" s="31" t="str">
        <f>IF(C9=0,"",SUMIFS(Decisions!$L$6:$L$505,Decisions!$N$6:$N$505,1,Decisions!$D$6:$D$505,"&gt;="&amp;A9,Decisions!$D$6:$D$505,"&lt;"&amp;B9)/C9)</f>
        <v/>
      </c>
      <c r="H9" s="26" t="e">
        <f>IF(C9=0,NA(),D9)</f>
        <v>#N/A</v>
      </c>
      <c r="I9" s="26" t="e">
        <f>IF(C9=0,NA(),E9)</f>
        <v>#N/A</v>
      </c>
    </row>
    <row r="10" ht="25" customHeight="1">
      <c r="A10" s="21" t="n">
        <v>0.4</v>
      </c>
      <c r="B10" s="21" t="n">
        <v>0.5</v>
      </c>
      <c r="C10" s="22">
        <f>COUNTIFS(Decisions!$N$6:$N$505,1,Decisions!$D$6:$D$505,"&gt;="&amp;A10,Decisions!$D$6:$D$505,"&lt;"&amp;B10)</f>
        <v>0</v>
      </c>
      <c r="D10" s="23" t="str">
        <f>IF(C10=0,"",SUMIFS(Decisions!$D$6:$D$505,Decisions!$N$6:$N$505,1,Decisions!$D$6:$D$505,"&gt;="&amp;A10,Decisions!$D$6:$D$505,"&lt;"&amp;B10)/C10)</f>
        <v/>
      </c>
      <c r="E10" s="23" t="str">
        <f>IF(C10=0,"",COUNTIFS(Decisions!$N$6:$N$505,1,Decisions!$D$6:$D$505,"&gt;="&amp;A10,Decisions!$D$6:$D$505,"&lt;"&amp;B10,Decisions!$H$6:$H$505,"Win")/C10)</f>
        <v/>
      </c>
      <c r="F10" s="24" t="str">
        <f>IF(C10=0,"",E10-D10)</f>
        <v/>
      </c>
      <c r="G10" s="25" t="str">
        <f>IF(C10=0,"",SUMIFS(Decisions!$L$6:$L$505,Decisions!$N$6:$N$505,1,Decisions!$D$6:$D$505,"&gt;="&amp;A10,Decisions!$D$6:$D$505,"&lt;"&amp;B10)/C10)</f>
        <v/>
      </c>
      <c r="H10" s="26" t="e">
        <f>IF(C10=0,NA(),D10)</f>
        <v>#N/A</v>
      </c>
      <c r="I10" s="26" t="e">
        <f>IF(C10=0,NA(),E10)</f>
        <v>#N/A</v>
      </c>
    </row>
    <row r="11" ht="25" customHeight="1">
      <c r="A11" s="27" t="n">
        <v>0.5</v>
      </c>
      <c r="B11" s="27" t="n">
        <v>0.6</v>
      </c>
      <c r="C11" s="28">
        <f>COUNTIFS(Decisions!$N$6:$N$505,1,Decisions!$D$6:$D$505,"&gt;="&amp;A11,Decisions!$D$6:$D$505,"&lt;"&amp;B11)</f>
        <v>0</v>
      </c>
      <c r="D11" s="29" t="str">
        <f>IF(C11=0,"",SUMIFS(Decisions!$D$6:$D$505,Decisions!$N$6:$N$505,1,Decisions!$D$6:$D$505,"&gt;="&amp;A11,Decisions!$D$6:$D$505,"&lt;"&amp;B11)/C11)</f>
        <v/>
      </c>
      <c r="E11" s="29" t="str">
        <f>IF(C11=0,"",COUNTIFS(Decisions!$N$6:$N$505,1,Decisions!$D$6:$D$505,"&gt;="&amp;A11,Decisions!$D$6:$D$505,"&lt;"&amp;B11,Decisions!$H$6:$H$505,"Win")/C11)</f>
        <v/>
      </c>
      <c r="F11" s="30" t="str">
        <f>IF(C11=0,"",E11-D11)</f>
        <v/>
      </c>
      <c r="G11" s="31" t="str">
        <f>IF(C11=0,"",SUMIFS(Decisions!$L$6:$L$505,Decisions!$N$6:$N$505,1,Decisions!$D$6:$D$505,"&gt;="&amp;A11,Decisions!$D$6:$D$505,"&lt;"&amp;B11)/C11)</f>
        <v/>
      </c>
      <c r="H11" s="26" t="e">
        <f>IF(C11=0,NA(),D11)</f>
        <v>#N/A</v>
      </c>
      <c r="I11" s="26" t="e">
        <f>IF(C11=0,NA(),E11)</f>
        <v>#N/A</v>
      </c>
    </row>
    <row r="12" ht="25" customHeight="1">
      <c r="A12" s="21" t="n">
        <v>0.6</v>
      </c>
      <c r="B12" s="21" t="n">
        <v>0.7</v>
      </c>
      <c r="C12" s="22">
        <f>COUNTIFS(Decisions!$N$6:$N$505,1,Decisions!$D$6:$D$505,"&gt;="&amp;A12,Decisions!$D$6:$D$505,"&lt;"&amp;B12)</f>
        <v>0</v>
      </c>
      <c r="D12" s="23" t="str">
        <f>IF(C12=0,"",SUMIFS(Decisions!$D$6:$D$505,Decisions!$N$6:$N$505,1,Decisions!$D$6:$D$505,"&gt;="&amp;A12,Decisions!$D$6:$D$505,"&lt;"&amp;B12)/C12)</f>
        <v/>
      </c>
      <c r="E12" s="23" t="str">
        <f>IF(C12=0,"",COUNTIFS(Decisions!$N$6:$N$505,1,Decisions!$D$6:$D$505,"&gt;="&amp;A12,Decisions!$D$6:$D$505,"&lt;"&amp;B12,Decisions!$H$6:$H$505,"Win")/C12)</f>
        <v/>
      </c>
      <c r="F12" s="24" t="str">
        <f>IF(C12=0,"",E12-D12)</f>
        <v/>
      </c>
      <c r="G12" s="25" t="str">
        <f>IF(C12=0,"",SUMIFS(Decisions!$L$6:$L$505,Decisions!$N$6:$N$505,1,Decisions!$D$6:$D$505,"&gt;="&amp;A12,Decisions!$D$6:$D$505,"&lt;"&amp;B12)/C12)</f>
        <v/>
      </c>
      <c r="H12" s="26" t="e">
        <f>IF(C12=0,NA(),D12)</f>
        <v>#N/A</v>
      </c>
      <c r="I12" s="26" t="e">
        <f>IF(C12=0,NA(),E12)</f>
        <v>#N/A</v>
      </c>
    </row>
    <row r="13" ht="25" customHeight="1">
      <c r="A13" s="27" t="n">
        <v>0.7</v>
      </c>
      <c r="B13" s="27" t="n">
        <v>0.8</v>
      </c>
      <c r="C13" s="28">
        <f>COUNTIFS(Decisions!$N$6:$N$505,1,Decisions!$D$6:$D$505,"&gt;="&amp;A13,Decisions!$D$6:$D$505,"&lt;"&amp;B13)</f>
        <v>0</v>
      </c>
      <c r="D13" s="29" t="str">
        <f>IF(C13=0,"",SUMIFS(Decisions!$D$6:$D$505,Decisions!$N$6:$N$505,1,Decisions!$D$6:$D$505,"&gt;="&amp;A13,Decisions!$D$6:$D$505,"&lt;"&amp;B13)/C13)</f>
        <v/>
      </c>
      <c r="E13" s="29" t="str">
        <f>IF(C13=0,"",COUNTIFS(Decisions!$N$6:$N$505,1,Decisions!$D$6:$D$505,"&gt;="&amp;A13,Decisions!$D$6:$D$505,"&lt;"&amp;B13,Decisions!$H$6:$H$505,"Win")/C13)</f>
        <v/>
      </c>
      <c r="F13" s="30" t="str">
        <f>IF(C13=0,"",E13-D13)</f>
        <v/>
      </c>
      <c r="G13" s="31" t="str">
        <f>IF(C13=0,"",SUMIFS(Decisions!$L$6:$L$505,Decisions!$N$6:$N$505,1,Decisions!$D$6:$D$505,"&gt;="&amp;A13,Decisions!$D$6:$D$505,"&lt;"&amp;B13)/C13)</f>
        <v/>
      </c>
      <c r="H13" s="26" t="e">
        <f>IF(C13=0,NA(),D13)</f>
        <v>#N/A</v>
      </c>
      <c r="I13" s="26" t="e">
        <f>IF(C13=0,NA(),E13)</f>
        <v>#N/A</v>
      </c>
    </row>
    <row r="14" ht="25" customHeight="1">
      <c r="A14" s="21" t="n">
        <v>0.8</v>
      </c>
      <c r="B14" s="21" t="n">
        <v>0.9</v>
      </c>
      <c r="C14" s="22">
        <f>COUNTIFS(Decisions!$N$6:$N$505,1,Decisions!$D$6:$D$505,"&gt;="&amp;A14,Decisions!$D$6:$D$505,"&lt;"&amp;B14)</f>
        <v>0</v>
      </c>
      <c r="D14" s="23" t="str">
        <f>IF(C14=0,"",SUMIFS(Decisions!$D$6:$D$505,Decisions!$N$6:$N$505,1,Decisions!$D$6:$D$505,"&gt;="&amp;A14,Decisions!$D$6:$D$505,"&lt;"&amp;B14)/C14)</f>
        <v/>
      </c>
      <c r="E14" s="23" t="str">
        <f>IF(C14=0,"",COUNTIFS(Decisions!$N$6:$N$505,1,Decisions!$D$6:$D$505,"&gt;="&amp;A14,Decisions!$D$6:$D$505,"&lt;"&amp;B14,Decisions!$H$6:$H$505,"Win")/C14)</f>
        <v/>
      </c>
      <c r="F14" s="24" t="str">
        <f>IF(C14=0,"",E14-D14)</f>
        <v/>
      </c>
      <c r="G14" s="25" t="str">
        <f>IF(C14=0,"",SUMIFS(Decisions!$L$6:$L$505,Decisions!$N$6:$N$505,1,Decisions!$D$6:$D$505,"&gt;="&amp;A14,Decisions!$D$6:$D$505,"&lt;"&amp;B14)/C14)</f>
        <v/>
      </c>
      <c r="H14" s="26" t="e">
        <f>IF(C14=0,NA(),D14)</f>
        <v>#N/A</v>
      </c>
      <c r="I14" s="26" t="e">
        <f>IF(C14=0,NA(),E14)</f>
        <v>#N/A</v>
      </c>
    </row>
    <row r="15" ht="25" customHeight="1">
      <c r="A15" s="27" t="n">
        <v>0.9</v>
      </c>
      <c r="B15" s="27" t="n">
        <v>1</v>
      </c>
      <c r="C15" s="28">
        <f>COUNTIFS(Decisions!$N$6:$N$505,1,Decisions!$D$6:$D$505,"&gt;="&amp;A15,Decisions!$D$6:$D$505,"&lt;="&amp;B15)</f>
        <v>0</v>
      </c>
      <c r="D15" s="29" t="str">
        <f>IF(C15=0,"",SUMIFS(Decisions!$D$6:$D$505,Decisions!$N$6:$N$505,1,Decisions!$D$6:$D$505,"&gt;="&amp;A15,Decisions!$D$6:$D$505,"&lt;="&amp;B15)/C15)</f>
        <v/>
      </c>
      <c r="E15" s="29" t="str">
        <f>IF(C15=0,"",COUNTIFS(Decisions!$N$6:$N$505,1,Decisions!$D$6:$D$505,"&gt;="&amp;A15,Decisions!$D$6:$D$505,"&lt;="&amp;B15,Decisions!$H$6:$H$505,"Win")/C15)</f>
        <v/>
      </c>
      <c r="F15" s="30" t="str">
        <f>IF(C15=0,"",E15-D15)</f>
        <v/>
      </c>
      <c r="G15" s="31" t="str">
        <f>IF(C15=0,"",SUMIFS(Decisions!$L$6:$L$505,Decisions!$N$6:$N$505,1,Decisions!$D$6:$D$505,"&gt;="&amp;A15,Decisions!$D$6:$D$505,"&lt;="&amp;B15)/C15)</f>
        <v/>
      </c>
      <c r="H15" s="26" t="e">
        <f>IF(C15=0,NA(),D15)</f>
        <v>#N/A</v>
      </c>
      <c r="I15" s="26" t="e">
        <f>IF(C15=0,NA(),E15)</f>
        <v>#N/A</v>
      </c>
    </row>
    <row r="16" ht="34" customHeight="1">
      <c r="A16" s="12" t="inlineStr">
        <is>
          <t>* The final band includes 100%. A blank mean means no scored forecasts in that band. Zero is a real observed result.</t>
        </is>
      </c>
    </row>
    <row r="60" ht="34" customHeight="1">
      <c r="A60" s="12" t="inlineStr">
        <is>
          <t>Points above the diagonal have more wins than forecast; points below have fewer. Counts matter: these charts do not establish a reliable edge.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4">
    <mergeCell ref="A60:G60"/>
    <mergeCell ref="A3:G3"/>
    <mergeCell ref="A16:G16"/>
    <mergeCell ref="A1:G2"/>
  </mergeCells>
  <pageMargins left="0.75" right="0.75" top="1" bottom="1" header="0.5" footer="0.5"/>
  <pageSetup orientation="landscape" paperSize="9" fitToHeight="0" fitToWidth="1"/>
  <headerFooter>
    <oddHeader/>
    <oddFooter>&amp;CAPBFF  |  apbff.com&amp;RPage &amp;P of &amp;N</oddFooter>
    <evenHeader/>
    <evenFooter/>
    <firstHeader/>
    <firstFooter/>
  </headerFooter>
  <drawing ns1:id="rId1"/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009DCCAA"/>
    <outlinePr summaryBelow="1" summaryRight="0"/>
    <pageSetUpPr fitToPage="1"/>
  </sheetPr>
  <dimension ref="A1:O14"/>
  <sheetViews>
    <sheetView showGridLines="0" zoomScale="85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4" customWidth="1" min="4" max="4"/>
    <col width="15" customWidth="1" min="5" max="5"/>
    <col width="13" customWidth="1" min="6" max="6"/>
    <col width="13" customWidth="1" min="7" max="7"/>
    <col width="12" customWidth="1" min="8" max="8"/>
    <col width="17" customWidth="1" min="9" max="9"/>
    <col width="15" customWidth="1" min="10" max="10"/>
    <col width="15" customWidth="1" min="11" max="11"/>
    <col width="13" customWidth="1" min="12" max="12"/>
    <col width="35" customWidth="1" min="13" max="13"/>
    <col hidden="1" width="12" customWidth="1" min="14" max="14"/>
    <col hidden="1" width="12" customWidth="1" min="15" max="15"/>
  </cols>
  <sheetData>
    <row r="1" ht="25" customHeight="1">
      <c r="A1" s="1" t="inlineStr">
        <is>
          <t>APBFF  /  EXAMPLES</t>
        </is>
      </c>
    </row>
    <row r="2" ht="20" customHeight="1"/>
    <row r="3" ht="34" customHeight="1">
      <c r="A3" s="2" t="inlineStr">
        <is>
          <t>CONSTRUCTED EXAMPLES ONLY. These rows never contribute to Overview or Calibration. Change the green inputs to inspect the formulas.</t>
        </is>
      </c>
    </row>
    <row r="5" ht="33" customHeight="1">
      <c r="A5" s="13" t="inlineStr">
        <is>
          <t>Date</t>
        </is>
      </c>
      <c r="B5" s="13" t="inlineStr">
        <is>
          <t>Event / decision</t>
        </is>
      </c>
      <c r="C5" s="13" t="inlineStr">
        <is>
          <t>Instrument</t>
        </is>
      </c>
      <c r="D5" s="13" t="inlineStr">
        <is>
          <t>Forecast probability</t>
        </is>
      </c>
      <c r="E5" s="13" t="inlineStr">
        <is>
          <t>Decimal gross return</t>
        </is>
      </c>
      <c r="F5" s="13" t="inlineStr">
        <is>
          <t>Stake</t>
        </is>
      </c>
      <c r="G5" s="13" t="inlineStr">
        <is>
          <t>Other costs</t>
        </is>
      </c>
      <c r="H5" s="13" t="inlineStr">
        <is>
          <t>Outcome</t>
        </is>
      </c>
      <c r="I5" s="13" t="inlineStr">
        <is>
          <t>Row status</t>
        </is>
      </c>
      <c r="J5" s="13" t="inlineStr">
        <is>
          <t>Expected net</t>
        </is>
      </c>
      <c r="K5" s="13" t="inlineStr">
        <is>
          <t>Realized net</t>
        </is>
      </c>
      <c r="L5" s="13" t="inlineStr">
        <is>
          <t>Brier score</t>
        </is>
      </c>
      <c r="M5" s="13" t="inlineStr">
        <is>
          <t>Review notes</t>
        </is>
      </c>
      <c r="N5" s="13" t="inlineStr">
        <is>
          <t>Scored forecast</t>
        </is>
      </c>
      <c r="O5" s="13" t="inlineStr">
        <is>
          <t>Valid price inputs</t>
        </is>
      </c>
    </row>
    <row r="6" ht="23" customHeight="1">
      <c r="A6" s="14" t="n">
        <v>46275</v>
      </c>
      <c r="B6" s="15" t="inlineStr">
        <is>
          <t>Constructed wager A — win</t>
        </is>
      </c>
      <c r="C6" s="15" t="inlineStr">
        <is>
          <t>Fixed cash return</t>
        </is>
      </c>
      <c r="D6" s="16" t="n">
        <v>0.8</v>
      </c>
      <c r="E6" s="17" t="n">
        <v>1.2</v>
      </c>
      <c r="F6" s="17" t="n">
        <v>10</v>
      </c>
      <c r="G6" s="17" t="n">
        <v>0</v>
      </c>
      <c r="H6" s="15" t="inlineStr">
        <is>
          <t>Win</t>
        </is>
      </c>
      <c r="I6" s="18" t="str">
        <f>IF(COUNTA(A6:H6,M6)=0,"",IF(O6=1,IF(H6="","Open",IF(OR(H6="Win",H6="Loss"),"Settled","Check outcome")),IF(COUNT(D6:G6)&lt;4,"Incomplete","Check inputs")))</f>
        <v>Settled</v>
      </c>
      <c r="J6" s="19">
        <f>IF(O6=1,D6*E6*F6-F6-G6,"")</f>
        <v>-0.40000000000000036</v>
      </c>
      <c r="K6" s="19">
        <f>IF(AND(O6=1,OR(H6="Win",H6="Loss")),IF(H6="Win",E6*F6,0)-F6-G6,"")</f>
        <v>2.0</v>
      </c>
      <c r="L6" s="20">
        <f>IF(N6=1,(D6-IF(H6="Win",1,0))^2,"")</f>
        <v>0.03999999999999998</v>
      </c>
      <c r="M6" s="15" t="inlineStr">
        <is>
          <t>High win probability can still have negative expected return.</t>
        </is>
      </c>
      <c r="N6" s="18">
        <f>IF(AND(COUNT(D6)=1,D6&gt;=0,D6&lt;=1,OR(H6="Win",H6="Loss")),1,0)</f>
        <v>1</v>
      </c>
      <c r="O6" s="18">
        <f>IF(AND(COUNT(D6:G6)=4,D6&gt;=0,D6&lt;=1,E6&gt;=1,F6&gt;0,G6&gt;=0),1,0)</f>
        <v>1</v>
      </c>
    </row>
    <row r="7" ht="23" customHeight="1">
      <c r="A7" s="14" t="n">
        <v>46275</v>
      </c>
      <c r="B7" s="15" t="inlineStr">
        <is>
          <t>Constructed wager A — loss</t>
        </is>
      </c>
      <c r="C7" s="15" t="inlineStr">
        <is>
          <t>Fixed cash return</t>
        </is>
      </c>
      <c r="D7" s="16" t="n">
        <v>0.8</v>
      </c>
      <c r="E7" s="17" t="n">
        <v>1.2</v>
      </c>
      <c r="F7" s="17" t="n">
        <v>10</v>
      </c>
      <c r="G7" s="17" t="n">
        <v>0</v>
      </c>
      <c r="H7" s="15" t="inlineStr">
        <is>
          <t>Loss</t>
        </is>
      </c>
      <c r="I7" s="18" t="str">
        <f>IF(COUNTA(A7:H7,M7)=0,"",IF(O7=1,IF(H7="","Open",IF(OR(H7="Win",H7="Loss"),"Settled","Check outcome")),IF(COUNT(D7:G7)&lt;4,"Incomplete","Check inputs")))</f>
        <v>Settled</v>
      </c>
      <c r="J7" s="19">
        <f>IF(O7=1,D7*E7*F7-F7-G7,"")</f>
        <v>-0.40000000000000036</v>
      </c>
      <c r="K7" s="19">
        <f>IF(AND(O7=1,OR(H7="Win",H7="Loss")),IF(H7="Win",E7*F7,0)-F7-G7,"")</f>
        <v>-10</v>
      </c>
      <c r="L7" s="20">
        <f>IF(N7=1,(D7-IF(H7="Win",1,0))^2,"")</f>
        <v>0.6400000000000001</v>
      </c>
      <c r="M7" s="15" t="inlineStr">
        <is>
          <t>Losing means zero gross payout; the stake is still a cost.</t>
        </is>
      </c>
      <c r="N7" s="18">
        <f>IF(AND(COUNT(D7)=1,D7&gt;=0,D7&lt;=1,OR(H7="Win",H7="Loss")),1,0)</f>
        <v>1</v>
      </c>
      <c r="O7" s="18">
        <f>IF(AND(COUNT(D7:G7)=4,D7&gt;=0,D7&lt;=1,E7&gt;=1,F7&gt;0,G7&gt;=0),1,0)</f>
        <v>1</v>
      </c>
    </row>
    <row r="8" ht="23" customHeight="1">
      <c r="A8" s="14" t="n">
        <v>46275</v>
      </c>
      <c r="B8" s="15" t="inlineStr">
        <is>
          <t>Constructed wager B — win</t>
        </is>
      </c>
      <c r="C8" s="15" t="inlineStr">
        <is>
          <t>Fixed cash return</t>
        </is>
      </c>
      <c r="D8" s="16" t="n">
        <v>0.5</v>
      </c>
      <c r="E8" s="17" t="n">
        <v>2.2</v>
      </c>
      <c r="F8" s="17" t="n">
        <v>10</v>
      </c>
      <c r="G8" s="17" t="n">
        <v>0</v>
      </c>
      <c r="H8" s="15" t="inlineStr">
        <is>
          <t>Win</t>
        </is>
      </c>
      <c r="I8" s="18" t="str">
        <f>IF(COUNTA(A8:H8,M8)=0,"",IF(O8=1,IF(H8="","Open",IF(OR(H8="Win",H8="Loss"),"Settled","Check outcome")),IF(COUNT(D8:G8)&lt;4,"Incomplete","Check inputs")))</f>
        <v>Settled</v>
      </c>
      <c r="J8" s="19">
        <f>IF(O8=1,D8*E8*F8-F8-G8,"")</f>
        <v>1.0</v>
      </c>
      <c r="K8" s="19">
        <f>IF(AND(O8=1,OR(H8="Win",H8="Loss")),IF(H8="Win",E8*F8,0)-F8-G8,"")</f>
        <v>12.0</v>
      </c>
      <c r="L8" s="20">
        <f>IF(N8=1,(D8-IF(H8="Win",1,0))^2,"")</f>
        <v>0.25</v>
      </c>
      <c r="M8" s="15" t="inlineStr">
        <is>
          <t>Lower win probability, larger payout; expected net is positive.</t>
        </is>
      </c>
      <c r="N8" s="18">
        <f>IF(AND(COUNT(D8)=1,D8&gt;=0,D8&lt;=1,OR(H8="Win",H8="Loss")),1,0)</f>
        <v>1</v>
      </c>
      <c r="O8" s="18">
        <f>IF(AND(COUNT(D8:G8)=4,D8&gt;=0,D8&lt;=1,E8&gt;=1,F8&gt;0,G8&gt;=0),1,0)</f>
        <v>1</v>
      </c>
    </row>
    <row r="9" ht="23" customHeight="1">
      <c r="A9" s="14" t="n">
        <v>46275</v>
      </c>
      <c r="B9" s="15" t="inlineStr">
        <is>
          <t>Constructed wager C — costs</t>
        </is>
      </c>
      <c r="C9" s="15" t="inlineStr">
        <is>
          <t>Fixed cash return</t>
        </is>
      </c>
      <c r="D9" s="16" t="n">
        <v>0.6</v>
      </c>
      <c r="E9" s="17" t="n">
        <v>2</v>
      </c>
      <c r="F9" s="17" t="n">
        <v>20</v>
      </c>
      <c r="G9" s="17" t="n">
        <v>1</v>
      </c>
      <c r="H9" s="15" t="inlineStr">
        <is>
          <t>Loss</t>
        </is>
      </c>
      <c r="I9" s="18" t="str">
        <f>IF(COUNTA(A9:H9,M9)=0,"",IF(O9=1,IF(H9="","Open",IF(OR(H9="Win",H9="Loss"),"Settled","Check outcome")),IF(COUNT(D9:G9)&lt;4,"Incomplete","Check inputs")))</f>
        <v>Settled</v>
      </c>
      <c r="J9" s="19">
        <f>IF(O9=1,D9*E9*F9-F9-G9,"")</f>
        <v>3.0</v>
      </c>
      <c r="K9" s="19">
        <f>IF(AND(O9=1,OR(H9="Win",H9="Loss")),IF(H9="Win",E9*F9,0)-F9-G9,"")</f>
        <v>-21</v>
      </c>
      <c r="L9" s="20">
        <f>IF(N9=1,(D9-IF(H9="Win",1,0))^2,"")</f>
        <v>0.36</v>
      </c>
      <c r="M9" s="15" t="inlineStr">
        <is>
          <t>Additional costs reduce both expected and realized net.</t>
        </is>
      </c>
      <c r="N9" s="18">
        <f>IF(AND(COUNT(D9)=1,D9&gt;=0,D9&lt;=1,OR(H9="Win",H9="Loss")),1,0)</f>
        <v>1</v>
      </c>
      <c r="O9" s="18">
        <f>IF(AND(COUNT(D9:G9)=4,D9&gt;=0,D9&lt;=1,E9&gt;=1,F9&gt;0,G9&gt;=0),1,0)</f>
        <v>1</v>
      </c>
    </row>
    <row r="12" ht="34" customHeight="1">
      <c r="A12" s="12" t="inlineStr">
        <is>
          <t>Expected net = probability × decimal gross return × stake − stake − other costs.</t>
        </is>
      </c>
    </row>
    <row r="13" ht="34" customHeight="1">
      <c r="A13" s="12" t="inlineStr">
        <is>
          <t>Realized net = actual gross payout − stake − other costs. Win pays decimal gross return × stake; Loss pays zero.</t>
        </is>
      </c>
    </row>
    <row r="14" ht="34" customHeight="1">
      <c r="A14" s="12" t="inlineStr">
        <is>
          <t>Brier score = (forecast probability − outcome)^2, with Win = 1 and Loss = 0.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5">
    <mergeCell ref="A13:M13"/>
    <mergeCell ref="A14:M14"/>
    <mergeCell ref="A1:M2"/>
    <mergeCell ref="A12:M12"/>
    <mergeCell ref="A3:M3"/>
  </mergeCells>
  <conditionalFormatting sqref="J6:J9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K6:K9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I6:I9">
    <cfRule type="cellIs" priority="5" operator="equal" dxfId="2">
      <formula>"Check inputs"</formula>
    </cfRule>
    <cfRule type="cellIs" priority="6" operator="equal" dxfId="2">
      <formula>"Check outcome"</formula>
    </cfRule>
    <cfRule type="cellIs" priority="7" operator="equal" dxfId="2">
      <formula>"Incomplete"</formula>
    </cfRule>
  </conditionalFormatting>
  <dataValidations count="5">
    <dataValidation sqref="D6:D9" showDropDown="0" showInputMessage="1" showErrorMessage="1" allowBlank="1" errorTitle="Check the entry" error="Use 80% or 0.8, not 80. Valid range: 0% to 100%." promptTitle="Enter a probability" prompt="Use 80% or 0.8, not 80. Valid range: 0% to 100%." type="decimal" errorStyle="stop" operator="between">
      <formula1>0</formula1>
      <formula2>1</formula2>
    </dataValidation>
    <dataValidation sqref="E6:E9" showDropDown="0" showInputMessage="1" showErrorMessage="1" allowBlank="1" errorTitle="Check the entry" error="Include returned stake: 1.20 means 1.20 total returned per unit staked." promptTitle="Enter gross decimal return" prompt="Include returned stake: 1.20 means 1.20 total returned per unit staked." type="decimal" errorStyle="stop" operator="greaterThanOrEqual">
      <formula1>1</formula1>
    </dataValidation>
    <dataValidation sqref="F6:F9" showDropDown="0" showInputMessage="1" showErrorMessage="1" allowBlank="1" errorTitle="Check the entry" error="Enter a positive amount in the workbook currency." promptTitle="Enter the stake" prompt="Enter a positive amount in the workbook currency." type="decimal" errorStyle="stop" operator="greaterThan">
      <formula1>0</formula1>
    </dataValidation>
    <dataValidation sqref="G6:G9" showDropDown="0" showInputMessage="1" showErrorMessage="1" allowBlank="1" errorTitle="Check the entry" error="Enter zero when there are no additional costs. Do not count costs twice." promptTitle="Enter other costs" prompt="Enter zero when there are no additional costs. Do not count costs twice." type="decimal" errorStyle="stop" operator="greaterThanOrEqual">
      <formula1>0</formula1>
    </dataValidation>
    <dataValidation sqref="H6:H9" showDropDown="0" showInputMessage="1" showErrorMessage="1" allowBlank="1" errorTitle="Check the entry" error="Choose Win or Loss. Leave blank while the outcome is pending." promptTitle="Choose a settled outcome" prompt="Choose Win or Loss. Leave blank while the outcome is pending." type="list" errorStyle="stop">
      <formula1>"Win,Loss"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&amp;CAPBFF  |  apbff.com&amp;RPage &amp;P of &amp;N</oddFooter>
    <evenHeader/>
    <evenFooter/>
    <firstHeader/>
    <firstFooter/>
  </headerFooter>
  <legacyDrawing ns1:id="anysvml"/>
  <tableParts count="1">
    <tablePart ns1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APBFF</dc:creator>
  <dc:title xmlns:dc="http://purl.org/dc/elements/1.1/">Staking &amp; calibration worksheet</dc:title>
  <dc:description xmlns:dc="http://purl.org/dc/elements/1.1/">500-entry decision log, calibration summary and separate constructed examples.</dc:description>
  <dc:subject xmlns:dc="http://purl.org/dc/elements/1.1/">Record probabilities, stakes, costs and binary outcomes</dc:subject>
  <dcterms:created xmlns:dcterms="http://purl.org/dc/terms/" xmlns:xsi="http://www.w3.org/2001/XMLSchema-instance" xsi:type="dcterms:W3CDTF">2026-09-10T15:47:56Z</dcterms:created>
  <dcterms:modified xmlns:dcterms="http://purl.org/dc/terms/" xmlns:xsi="http://www.w3.org/2001/XMLSchema-instance" xsi:type="dcterms:W3CDTF">2026-09-10T15:47:57Z</dcterms:modified>
</cp:coreProperties>
</file>